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2"/>
  </bookViews>
  <sheets>
    <sheet name="Sheet1 (2)"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<sst xmlns="http://schemas.openxmlformats.org/spreadsheetml/2006/main" count="81" uniqueCount="59">
  <si>
    <t>原子力発電所の事業所境界での1年間の線量。</t>
  </si>
  <si>
    <t>胸部X線撮影。</t>
  </si>
  <si>
    <t>胃のX線撮影。</t>
  </si>
  <si>
    <t>X線CTによる撮像。</t>
  </si>
  <si>
    <t>白血球の減少。（一度にまとめて受けた場合、以下同じ）</t>
  </si>
  <si>
    <t>リンパ球の減少。</t>
  </si>
  <si>
    <t>出血、脱毛など。5%の人が死亡する。</t>
  </si>
  <si>
    <t>99%の人が死亡する。</t>
  </si>
  <si>
    <t xml:space="preserve">1日あたりの線量 </t>
  </si>
  <si>
    <t xml:space="preserve">1時間あたりの線量 </t>
  </si>
  <si>
    <t>ﾐﾘｼｰﾍﾞﾙﾄ
 (mSv/h)</t>
  </si>
  <si>
    <t>ﾏｲｸﾛｼｰﾍﾞﾙﾄ
 (μSv/h)</t>
  </si>
  <si>
    <t>1年あたりの線量</t>
  </si>
  <si>
    <t>一般の人が1時間に1ミリシーベルトだけ放射線を浴びてもほぼ問題ないとされている。</t>
  </si>
  <si>
    <t>しかし、1年間１ミリシーベルトを浴び続けると９９パーセント以上が死亡する。</t>
  </si>
  <si>
    <t xml:space="preserve">福島市　3月16日
1時間あたりの線量 </t>
  </si>
  <si>
    <t>ﾐﾘｼｰﾍﾞﾙﾄ
 (mSv/day)</t>
  </si>
  <si>
    <t>ﾏｲｸﾛｼｰﾍﾞﾙﾄ
 (μSv/day)</t>
  </si>
  <si>
    <t>ﾐﾘｼｰﾍﾞﾙﾄ
 (mSv/year)</t>
  </si>
  <si>
    <t>ﾏｲｸﾛｼｰﾍﾞﾙﾄ
 (μSv/year)</t>
  </si>
  <si>
    <t xml:space="preserve">1年あたりの線量 </t>
  </si>
  <si>
    <t xml:space="preserve">福島第1原発3号機付近
1時間あたりの線量 </t>
  </si>
  <si>
    <t>一般公衆が1年間にさらされてよい人工放射線の限度（ＩＣＲＰの勧告）。
放射線業務につく女性が、妊娠を知ったときから出産までにさらされてよい放射線の限度。</t>
  </si>
  <si>
    <t>一年間に自然環境から人が受ける放射線の世界平均。</t>
  </si>
  <si>
    <t>* 1ﾐﾘｼｰﾍﾞﾙﾄ (mSv)は1ｼｰﾍﾞﾙﾄの1/1000</t>
  </si>
  <si>
    <t>* 1ﾏｲｸﾛｼｰﾍﾞﾙﾄ (μSv)は1ｼｰﾍﾞﾙﾄの1/1000000</t>
  </si>
  <si>
    <t>体外から浴びた人口放射線量に対する人体への影響</t>
  </si>
  <si>
    <t>実効線量 
(被曝総量)
ﾐﾘｼｰﾍﾞﾙﾄ (mSv)</t>
  </si>
  <si>
    <t>銀山中学校</t>
  </si>
  <si>
    <t>神　　貴　夫</t>
  </si>
  <si>
    <t>No.6　　2011．3．23</t>
  </si>
  <si>
    <t>福島第1原発の3号機付近は400ミリシーベルト/ｈという高い放射線が出ています。ここに一日(24時間)いるだけで9600ミリシーベルトを被曝することになります。これは確実に死亡する放射線量です。1年間の限界値である100ミリシーベルトに達するのにわずか15分しかありません。放射性物質を吸い込んだ場合はさらに体内被曝の影響を受けることになります。職員・消防隊員・警察・自衛隊員はこのような過酷な環境の中でまさに決死の作業を連日しています。すでに１００ミリシーベルトをこえて作業を続けている人も多くいるようです。健康被害が心配されます。</t>
  </si>
  <si>
    <t>50%の人が死亡する。（人体局所の被曝については3,000 : 脱毛、4,000 : 永久不妊、5,000 : 白内障、皮膚の紅斑）</t>
  </si>
  <si>
    <r>
      <t>放射線業務従事者が</t>
    </r>
    <r>
      <rPr>
        <b/>
        <sz val="11.5"/>
        <rFont val="ＭＳ 明朝"/>
        <family val="1"/>
      </rPr>
      <t>1年間に</t>
    </r>
    <r>
      <rPr>
        <sz val="11.5"/>
        <rFont val="ＭＳ 明朝"/>
        <family val="1"/>
      </rPr>
      <t>さらされてよい放射線の限度。</t>
    </r>
  </si>
  <si>
    <r>
      <t>放射線業務従事者（妊娠可能な女子を除く）が</t>
    </r>
    <r>
      <rPr>
        <b/>
        <sz val="11.5"/>
        <rFont val="ＭＳ 明朝"/>
        <family val="1"/>
      </rPr>
      <t>法定の5年間に</t>
    </r>
    <r>
      <rPr>
        <sz val="11.5"/>
        <rFont val="ＭＳ 明朝"/>
        <family val="1"/>
      </rPr>
      <t>さらされてよい放射線の限度。
放射線業務従事者（妊娠可能な女子を除く）が1回の緊急作業でさらされてよい放射線の限度。
妊娠可能な女子には緊急作業が認められていない。</t>
    </r>
  </si>
  <si>
    <t>１シーベルト(Sｖ）　　急性放射線障害。悪心（吐き気）、嘔吐など。水晶体混濁。</t>
  </si>
  <si>
    <t>福島市は第1原発から６８ｋｍ離れていますが、３月１６日に１８．４マイクロシーベルト/ｈの放射線が計測されました。この数値で1年間浴び続けると１６１．２ミリシーベルトになります。妊婦の上限値１．０ミリシーベルトの１６０倍をこえ、胎児への影響がかなり心配されます。放射性物質を吸い込んだ場合はさらに体内被曝の影響を受けることになります。汚染のひどい地域の方は今後、移住するなどが必要となります。</t>
  </si>
  <si>
    <t>福島第1原発の3号機付近は400ミリシーベルト/ｈという高い放射線が出ています。ここに一日(24時間)いるだけで9600ミリシーベルトを被曝することになります。これは確実に死亡する放射線量です。1年間の限界値である100ミリシーベルトに達するのにわずか15分しかありません。放射性物質を吸い込んだ場合はさらに体内被曝の影響を受けることになります。職員・消防隊員・警察・自衛隊員はこのような過酷な環境の中でまさに決死の作業を連日しています。すでに１００ミリシーベルトをこえて作業を続けている人も多くいるようです。</t>
  </si>
  <si>
    <t>No.6　　2011．3．23</t>
  </si>
  <si>
    <t>ﾏｲｸﾛｼｰﾍﾞﾙﾄ
 (μSv/h)</t>
  </si>
  <si>
    <t>* 1ﾐﾘｼｰﾍﾞﾙﾄ (mSv)は1ｼｰﾍﾞﾙﾄの1/1000</t>
  </si>
  <si>
    <t>* 1ﾏｲｸﾛｼｰﾍﾞﾙﾄ (μSv)は1ｼｰﾍﾞﾙﾄの1/1000000</t>
  </si>
  <si>
    <t>ベクレル
 (Bq/kg)</t>
  </si>
  <si>
    <t xml:space="preserve">預託実効線量 = 放射能濃度(Bq/kg) × 実効線量係数(mSv/Bq) × 摂取量(kg/日) × 摂取日数(日) </t>
  </si>
  <si>
    <t xml:space="preserve">預託実効線量 </t>
  </si>
  <si>
    <t xml:space="preserve">放射能濃度(Bq/kg) </t>
  </si>
  <si>
    <t xml:space="preserve">実効線量係数(mSv/Bq) </t>
  </si>
  <si>
    <t xml:space="preserve">摂取量(kg/日) </t>
  </si>
  <si>
    <t xml:space="preserve">摂取日数(日) </t>
  </si>
  <si>
    <t>1mSvまでの
到達日数</t>
  </si>
  <si>
    <t>飯舘村の土壌　1200万ベクレル/㎡</t>
  </si>
  <si>
    <t>栃木県　3月25日　さくら市春菊から放射性ヨウ素４３４０ベクレル検出</t>
  </si>
  <si>
    <t>食品1kgを摂取酢続けた場合、一般人の人工放射線被曝限度1年間当たり1mSvまでに達する日数</t>
  </si>
  <si>
    <t>成人の摂取制限</t>
  </si>
  <si>
    <t>乳幼児の摂取制限</t>
  </si>
  <si>
    <t>福島県産ハナワサビ(3月24日)から放射性ヨウ素が２４００ベクレル/kgの放射能濃度</t>
  </si>
  <si>
    <t>千葉県多古町では規制値を超える放射性ヨウ素３５００/kgベクレル</t>
  </si>
  <si>
    <t>茨城県古河市産のサニーレタス２３００/kgベクレルの放射性ヨウ素</t>
  </si>
  <si>
    <t>福島県飯舘(いいたて)村の水道水から９６５ベクレル/kgの放射性ヨウ素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</si>
</sst>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Red]\(0.0\)"/>
    <numFmt numFmtId="181" formatCode="0.00000_);[Red]\(0.00000\)"/>
    <numFmt numFmtId="182" formatCode="0.0000_);[Red]\(0.0000\)"/>
    <numFmt numFmtId="183" formatCode="0_);[Red]\(0\)"/>
    <numFmt numFmtId="184" formatCode="0.000000000000000_);[Red]\(0.000000000000000\)"/>
    <numFmt numFmtId="185" formatCode="0.00000000_);[Red]\(0.00000000\)"/>
    <numFmt numFmtId="186" formatCode="&quot;日&quot;"/>
    <numFmt numFmtId="187" formatCode="0.0_ "/>
    <numFmt numFmtId="188" formatCode="0.000_);[Red]\(0.000\)"/>
    <numFmt numFmtId="189" formatCode="0.000000_);[Red]\(0.000000\)"/>
  </numFmts>
  <fonts count="52">
    <font>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6"/>
      <name val="ＭＳ Ｐゴシック"/>
      <family val="3"/>
    </font>
    <font>
      <sz val="18"/>
      <name val="ＭＳ Ｐゴシック"/>
      <family val="3"/>
    </font>
    <font>
      <b/>
      <sz val="11"/>
      <name val="ＭＳ Ｐゴシック"/>
      <family val="3"/>
    </font>
    <font>
      <b/>
      <sz val="12"/>
      <name val="ＭＳ Ｐゴシック"/>
      <family val="3"/>
    </font>
    <font>
      <i/>
      <sz val="12"/>
      <name val="ＭＳ Ｐゴシック"/>
      <family val="3"/>
    </font>
    <font>
      <i/>
      <sz val="14"/>
      <name val="ＭＳ Ｐゴシック"/>
      <family val="3"/>
    </font>
    <font>
      <b/>
      <sz val="14"/>
      <name val="ＭＳ Ｐゴシック"/>
      <family val="3"/>
    </font>
    <font>
      <sz val="28"/>
      <name val="ＤＦ特太ゴシック体"/>
      <family val="3"/>
    </font>
    <font>
      <sz val="14"/>
      <name val="ＭＳ ゴシック"/>
      <family val="3"/>
    </font>
    <font>
      <sz val="11.5"/>
      <name val="ＭＳ 明朝"/>
      <family val="1"/>
    </font>
    <font>
      <b/>
      <sz val="11.5"/>
      <name val="ＭＳ 明朝"/>
      <family val="1"/>
    </font>
    <font>
      <b/>
      <sz val="13"/>
      <name val="ＭＳ Ｐゴシック"/>
      <family val="3"/>
    </font>
    <font>
      <b/>
      <sz val="11.5"/>
      <name val="ＭＳ ゴシック"/>
      <family val="3"/>
    </font>
    <font>
      <sz val="13"/>
      <name val="ＭＳ 明朝"/>
      <family val="1"/>
    </font>
    <font>
      <sz val="16"/>
      <name val="ＭＳ Ｐゴシック"/>
      <family val="3"/>
    </font>
    <font>
      <sz val="16"/>
      <name val="ＭＳ 明朝"/>
      <family val="1"/>
    </font>
    <font>
      <i/>
      <sz val="16"/>
      <name val="ＭＳ Ｐゴシック"/>
      <family val="3"/>
    </font>
    <font>
      <sz val="11"/>
      <name val="ＭＳ 明朝"/>
      <family val="1"/>
    </font>
    <font>
      <i/>
      <sz val="11"/>
      <name val="ＭＳ Ｐゴシック"/>
      <family val="3"/>
    </font>
    <font>
      <sz val="14"/>
      <name val="ＭＳ Ｐゴシック"/>
      <family val="3"/>
    </font>
    <font>
      <b/>
      <sz val="18"/>
      <name val="ＭＳ Ｐゴシック"/>
      <family val="3"/>
    </font>
    <font>
      <b/>
      <sz val="16"/>
      <name val="ＭＳ Ｐゴシック"/>
      <family val="3"/>
    </font>
    <font>
      <b/>
      <i/>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trike/>
      <sz val="36"/>
      <color indexed="12"/>
      <name val="ＭＳ Ｐゴシック"/>
      <family val="3"/>
    </font>
    <font>
      <sz val="11"/>
      <color indexed="8"/>
      <name val="ＭＳ 明朝"/>
      <family val="1"/>
    </font>
    <font>
      <b/>
      <sz val="14"/>
      <color indexed="8"/>
      <name val="ＭＳ 明朝"/>
      <family val="1"/>
    </font>
    <font>
      <sz val="14"/>
      <color indexed="8"/>
      <name val="ＭＳ 明朝"/>
      <family val="1"/>
    </font>
    <font>
      <b/>
      <sz val="14"/>
      <color indexed="8"/>
      <name val="ＭＳ Ｐゴシック"/>
      <family val="3"/>
    </font>
    <font>
      <b/>
      <sz val="11"/>
      <color indexed="8"/>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tted"/>
      <top style="thin"/>
      <bottom style="thin"/>
    </border>
    <border>
      <left>
        <color indexed="63"/>
      </left>
      <right style="dotted"/>
      <top style="thin"/>
      <bottom style="thin"/>
    </border>
    <border>
      <left style="dotted"/>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style="dotted"/>
      <right>
        <color indexed="63"/>
      </right>
      <top style="thin"/>
      <bottom style="thin"/>
    </border>
    <border>
      <left style="dotted"/>
      <right style="thin"/>
      <top style="thin"/>
      <bottom style="thin"/>
    </border>
    <border>
      <left style="dotted"/>
      <right>
        <color indexed="63"/>
      </right>
      <top style="thin"/>
      <bottom>
        <color indexed="63"/>
      </bottom>
    </border>
    <border>
      <left style="dotted"/>
      <right style="thin"/>
      <top style="thin"/>
      <bottom>
        <color indexed="63"/>
      </bottom>
    </border>
    <border>
      <left style="dotted"/>
      <right>
        <color indexed="63"/>
      </right>
      <top>
        <color indexed="63"/>
      </top>
      <bottom style="thin"/>
    </border>
    <border>
      <left style="dotted"/>
      <right style="thin"/>
      <top>
        <color indexed="63"/>
      </top>
      <bottom style="thin"/>
    </border>
    <border>
      <left style="thin"/>
      <right style="dotted"/>
      <top style="thin"/>
      <bottom style="thin"/>
    </border>
    <border>
      <left style="dotted"/>
      <right style="medium"/>
      <top style="thin"/>
      <bottom style="medium"/>
    </border>
    <border>
      <left style="medium"/>
      <right style="dotted"/>
      <top style="thin"/>
      <bottom>
        <color indexed="63"/>
      </bottom>
    </border>
    <border>
      <left style="medium"/>
      <right style="dotted"/>
      <top>
        <color indexed="63"/>
      </top>
      <bottom style="thin"/>
    </border>
    <border>
      <left style="thin"/>
      <right style="dotted"/>
      <top style="thin"/>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medium"/>
      <right style="dotted"/>
      <top>
        <color indexed="63"/>
      </top>
      <bottom style="medium"/>
    </border>
    <border>
      <left>
        <color indexed="63"/>
      </left>
      <right style="medium"/>
      <top style="medium"/>
      <bottom style="thin"/>
    </border>
    <border>
      <left style="dotted"/>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style="dotted"/>
      <top style="medium"/>
      <bottom>
        <color indexed="63"/>
      </bottom>
    </border>
    <border>
      <left style="dotted"/>
      <right style="medium"/>
      <top style="medium"/>
      <bottom>
        <color indexed="63"/>
      </bottom>
    </border>
    <border>
      <left style="dotted"/>
      <right style="dotted"/>
      <top>
        <color indexed="63"/>
      </top>
      <bottom>
        <color indexed="63"/>
      </bottom>
    </border>
    <border>
      <left style="dotted"/>
      <right style="medium"/>
      <top>
        <color indexed="63"/>
      </top>
      <bottom>
        <color indexed="63"/>
      </bottom>
    </border>
    <border>
      <left style="dotted"/>
      <right style="dotted"/>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3" fillId="0" borderId="0" applyNumberFormat="0" applyFill="0" applyBorder="0" applyAlignment="0" applyProtection="0"/>
    <xf numFmtId="0" fontId="45" fillId="4" borderId="0" applyNumberFormat="0" applyBorder="0" applyAlignment="0" applyProtection="0"/>
  </cellStyleXfs>
  <cellXfs count="175">
    <xf numFmtId="0" fontId="0" fillId="0" borderId="0" xfId="0" applyAlignment="1">
      <alignment vertical="center"/>
    </xf>
    <xf numFmtId="0" fontId="4" fillId="0" borderId="0" xfId="0" applyFont="1" applyAlignment="1">
      <alignment vertical="center"/>
    </xf>
    <xf numFmtId="180" fontId="4" fillId="0" borderId="0" xfId="0" applyNumberFormat="1" applyFont="1" applyAlignment="1">
      <alignment vertical="center"/>
    </xf>
    <xf numFmtId="0" fontId="4" fillId="0" borderId="0" xfId="0" applyFont="1" applyAlignment="1">
      <alignment vertical="center" wrapText="1"/>
    </xf>
    <xf numFmtId="180" fontId="5" fillId="24" borderId="10" xfId="0" applyNumberFormat="1" applyFont="1" applyFill="1" applyBorder="1" applyAlignment="1">
      <alignment vertical="center" wrapText="1"/>
    </xf>
    <xf numFmtId="180" fontId="5" fillId="24" borderId="11" xfId="0" applyNumberFormat="1" applyFont="1" applyFill="1" applyBorder="1" applyAlignment="1">
      <alignment vertical="center" wrapText="1"/>
    </xf>
    <xf numFmtId="0" fontId="4" fillId="0" borderId="0" xfId="0" applyFont="1" applyBorder="1" applyAlignment="1">
      <alignment vertical="center"/>
    </xf>
    <xf numFmtId="180" fontId="5" fillId="24" borderId="12" xfId="0" applyNumberFormat="1" applyFont="1" applyFill="1" applyBorder="1" applyAlignment="1">
      <alignment vertical="center" wrapText="1"/>
    </xf>
    <xf numFmtId="180" fontId="9" fillId="24" borderId="13" xfId="0" applyNumberFormat="1" applyFont="1" applyFill="1" applyBorder="1" applyAlignment="1">
      <alignment vertical="center" wrapText="1"/>
    </xf>
    <xf numFmtId="180" fontId="9" fillId="24" borderId="14" xfId="0" applyNumberFormat="1" applyFont="1" applyFill="1" applyBorder="1" applyAlignment="1">
      <alignment vertical="center" wrapText="1"/>
    </xf>
    <xf numFmtId="180" fontId="9" fillId="7" borderId="14" xfId="0" applyNumberFormat="1" applyFont="1" applyFill="1" applyBorder="1" applyAlignment="1">
      <alignment vertical="center" wrapText="1"/>
    </xf>
    <xf numFmtId="180" fontId="9" fillId="24" borderId="15" xfId="0" applyNumberFormat="1" applyFont="1" applyFill="1" applyBorder="1" applyAlignment="1">
      <alignment vertical="center" wrapText="1"/>
    </xf>
    <xf numFmtId="180" fontId="9" fillId="24" borderId="16" xfId="0" applyNumberFormat="1" applyFont="1" applyFill="1" applyBorder="1" applyAlignment="1">
      <alignment vertical="center" wrapText="1"/>
    </xf>
    <xf numFmtId="180" fontId="10" fillId="24" borderId="17" xfId="0" applyNumberFormat="1" applyFont="1" applyFill="1" applyBorder="1" applyAlignment="1">
      <alignment vertical="center" wrapText="1"/>
    </xf>
    <xf numFmtId="0" fontId="10" fillId="0" borderId="18" xfId="0" applyFont="1" applyBorder="1" applyAlignment="1">
      <alignment vertical="center"/>
    </xf>
    <xf numFmtId="0" fontId="10" fillId="7" borderId="18" xfId="0" applyFont="1" applyFill="1" applyBorder="1" applyAlignment="1">
      <alignment vertical="center"/>
    </xf>
    <xf numFmtId="180" fontId="10" fillId="24" borderId="19" xfId="0" applyNumberFormat="1" applyFont="1" applyFill="1" applyBorder="1" applyAlignment="1">
      <alignment vertical="center" wrapText="1"/>
    </xf>
    <xf numFmtId="0" fontId="10" fillId="0" borderId="20" xfId="0" applyFont="1" applyBorder="1" applyAlignment="1">
      <alignment vertical="center"/>
    </xf>
    <xf numFmtId="180" fontId="10" fillId="24" borderId="21" xfId="0" applyNumberFormat="1" applyFont="1" applyFill="1" applyBorder="1" applyAlignment="1">
      <alignment vertical="center" wrapText="1"/>
    </xf>
    <xf numFmtId="0" fontId="10" fillId="0" borderId="22" xfId="0" applyFont="1" applyBorder="1" applyAlignment="1">
      <alignment vertical="center"/>
    </xf>
    <xf numFmtId="180" fontId="8" fillId="24" borderId="10" xfId="0" applyNumberFormat="1" applyFont="1" applyFill="1" applyBorder="1" applyAlignment="1">
      <alignment vertical="center" wrapText="1"/>
    </xf>
    <xf numFmtId="180" fontId="8" fillId="24" borderId="17" xfId="0" applyNumberFormat="1" applyFont="1" applyFill="1" applyBorder="1" applyAlignment="1">
      <alignment vertical="center" wrapText="1"/>
    </xf>
    <xf numFmtId="180" fontId="8" fillId="24" borderId="23" xfId="0" applyNumberFormat="1" applyFont="1" applyFill="1" applyBorder="1" applyAlignment="1">
      <alignment vertical="center" wrapText="1"/>
    </xf>
    <xf numFmtId="180" fontId="8" fillId="24" borderId="18" xfId="0" applyNumberFormat="1" applyFont="1" applyFill="1" applyBorder="1" applyAlignment="1">
      <alignment vertical="center" wrapText="1"/>
    </xf>
    <xf numFmtId="180" fontId="8" fillId="24" borderId="11" xfId="0" applyNumberFormat="1" applyFont="1" applyFill="1" applyBorder="1" applyAlignment="1">
      <alignment vertical="center" wrapText="1"/>
    </xf>
    <xf numFmtId="180" fontId="1" fillId="0" borderId="0" xfId="0" applyNumberFormat="1" applyFont="1" applyAlignment="1">
      <alignment vertical="center"/>
    </xf>
    <xf numFmtId="0" fontId="1" fillId="0" borderId="0" xfId="0" applyFont="1" applyAlignment="1">
      <alignment vertical="center"/>
    </xf>
    <xf numFmtId="180" fontId="11" fillId="24" borderId="24" xfId="0" applyNumberFormat="1" applyFont="1" applyFill="1" applyBorder="1" applyAlignment="1">
      <alignment vertical="center" wrapText="1"/>
    </xf>
    <xf numFmtId="180" fontId="9" fillId="24" borderId="10" xfId="0" applyNumberFormat="1" applyFont="1" applyFill="1" applyBorder="1" applyAlignment="1">
      <alignment vertical="center" wrapText="1"/>
    </xf>
    <xf numFmtId="180" fontId="9" fillId="24" borderId="25" xfId="0" applyNumberFormat="1" applyFont="1" applyFill="1" applyBorder="1" applyAlignment="1">
      <alignment vertical="center" wrapText="1"/>
    </xf>
    <xf numFmtId="180" fontId="9" fillId="24" borderId="26" xfId="0" applyNumberFormat="1" applyFont="1" applyFill="1" applyBorder="1" applyAlignment="1">
      <alignment vertical="center" wrapText="1"/>
    </xf>
    <xf numFmtId="0" fontId="9" fillId="0" borderId="23" xfId="0" applyFont="1" applyBorder="1" applyAlignment="1">
      <alignment vertical="center"/>
    </xf>
    <xf numFmtId="0" fontId="9" fillId="7" borderId="23" xfId="0" applyFont="1" applyFill="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11" xfId="0" applyFont="1" applyBorder="1" applyAlignment="1">
      <alignment vertical="center"/>
    </xf>
    <xf numFmtId="0" fontId="9" fillId="7" borderId="11" xfId="0" applyFont="1" applyFill="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182" fontId="12" fillId="24" borderId="31" xfId="0" applyNumberFormat="1" applyFont="1" applyFill="1" applyBorder="1" applyAlignment="1">
      <alignment vertical="center" wrapText="1"/>
    </xf>
    <xf numFmtId="183" fontId="12" fillId="24" borderId="31" xfId="0" applyNumberFormat="1" applyFont="1" applyFill="1" applyBorder="1" applyAlignment="1">
      <alignment vertical="center" wrapText="1"/>
    </xf>
    <xf numFmtId="0" fontId="13"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 fillId="0" borderId="0" xfId="0" applyFont="1" applyAlignment="1">
      <alignment vertical="center" wrapText="1"/>
    </xf>
    <xf numFmtId="0" fontId="12" fillId="0" borderId="0" xfId="0" applyFont="1" applyAlignment="1">
      <alignment vertical="center"/>
    </xf>
    <xf numFmtId="0" fontId="12" fillId="0" borderId="40" xfId="0" applyFont="1" applyBorder="1" applyAlignment="1">
      <alignment vertical="center"/>
    </xf>
    <xf numFmtId="180" fontId="17" fillId="24" borderId="41" xfId="0" applyNumberFormat="1" applyFont="1" applyFill="1" applyBorder="1" applyAlignment="1">
      <alignment horizontal="center" vertical="center" wrapText="1"/>
    </xf>
    <xf numFmtId="0" fontId="11" fillId="0" borderId="42" xfId="0" applyFont="1" applyBorder="1" applyAlignment="1">
      <alignment vertical="center"/>
    </xf>
    <xf numFmtId="0" fontId="10" fillId="0" borderId="42" xfId="0" applyFont="1" applyBorder="1" applyAlignment="1">
      <alignment vertical="center"/>
    </xf>
    <xf numFmtId="180" fontId="9" fillId="24" borderId="0" xfId="0" applyNumberFormat="1" applyFont="1" applyFill="1" applyBorder="1" applyAlignment="1">
      <alignment vertical="center" wrapText="1"/>
    </xf>
    <xf numFmtId="0" fontId="15" fillId="0" borderId="0" xfId="0" applyFont="1" applyBorder="1" applyAlignment="1">
      <alignment horizontal="left" vertical="center" wrapText="1"/>
    </xf>
    <xf numFmtId="180" fontId="10" fillId="24" borderId="0" xfId="0" applyNumberFormat="1" applyFont="1" applyFill="1" applyBorder="1" applyAlignment="1">
      <alignment vertical="center" wrapText="1"/>
    </xf>
    <xf numFmtId="180" fontId="20" fillId="24" borderId="0" xfId="0" applyNumberFormat="1" applyFont="1" applyFill="1" applyBorder="1" applyAlignment="1">
      <alignment vertical="center" wrapText="1"/>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180" fontId="22" fillId="24" borderId="0" xfId="0" applyNumberFormat="1" applyFont="1" applyFill="1" applyBorder="1" applyAlignment="1">
      <alignment vertical="center" wrapText="1"/>
    </xf>
    <xf numFmtId="0" fontId="20" fillId="0" borderId="0" xfId="0" applyFont="1" applyBorder="1" applyAlignment="1">
      <alignment vertical="center"/>
    </xf>
    <xf numFmtId="180" fontId="20" fillId="0" borderId="0" xfId="0" applyNumberFormat="1" applyFont="1" applyAlignment="1">
      <alignment vertical="center"/>
    </xf>
    <xf numFmtId="0" fontId="20" fillId="0" borderId="0" xfId="0" applyFont="1" applyAlignment="1">
      <alignment vertical="center" wrapText="1"/>
    </xf>
    <xf numFmtId="180" fontId="20" fillId="24" borderId="10" xfId="0" applyNumberFormat="1" applyFont="1" applyFill="1" applyBorder="1" applyAlignment="1">
      <alignment vertical="center" wrapText="1"/>
    </xf>
    <xf numFmtId="0" fontId="20" fillId="0" borderId="0" xfId="0" applyFont="1" applyAlignment="1">
      <alignment vertical="center"/>
    </xf>
    <xf numFmtId="185" fontId="20" fillId="0" borderId="0" xfId="0" applyNumberFormat="1" applyFont="1" applyAlignment="1">
      <alignment vertical="center"/>
    </xf>
    <xf numFmtId="180" fontId="0" fillId="24" borderId="0" xfId="0" applyNumberFormat="1" applyFont="1" applyFill="1" applyBorder="1" applyAlignment="1">
      <alignment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80" fontId="24" fillId="24" borderId="0" xfId="0" applyNumberFormat="1" applyFont="1" applyFill="1" applyBorder="1" applyAlignment="1">
      <alignment vertical="center" wrapText="1"/>
    </xf>
    <xf numFmtId="0" fontId="0" fillId="0" borderId="0" xfId="0" applyFont="1" applyBorder="1" applyAlignment="1">
      <alignment vertical="center"/>
    </xf>
    <xf numFmtId="180" fontId="25" fillId="0" borderId="0" xfId="0" applyNumberFormat="1" applyFont="1" applyAlignment="1">
      <alignment vertical="center"/>
    </xf>
    <xf numFmtId="180" fontId="12" fillId="0" borderId="0" xfId="0" applyNumberFormat="1" applyFont="1" applyAlignment="1">
      <alignment vertical="center"/>
    </xf>
    <xf numFmtId="180" fontId="12" fillId="0" borderId="0" xfId="0" applyNumberFormat="1" applyFont="1" applyBorder="1" applyAlignment="1">
      <alignment vertical="center"/>
    </xf>
    <xf numFmtId="183" fontId="26" fillId="0" borderId="43" xfId="0" applyNumberFormat="1" applyFont="1" applyFill="1" applyBorder="1" applyAlignment="1">
      <alignment vertical="center" wrapText="1"/>
    </xf>
    <xf numFmtId="183" fontId="26" fillId="0" borderId="44" xfId="0" applyNumberFormat="1" applyFont="1" applyFill="1" applyBorder="1" applyAlignment="1">
      <alignment vertical="center" wrapText="1"/>
    </xf>
    <xf numFmtId="183" fontId="26" fillId="0" borderId="45" xfId="0" applyNumberFormat="1" applyFont="1" applyFill="1" applyBorder="1" applyAlignment="1">
      <alignment vertical="center" wrapText="1"/>
    </xf>
    <xf numFmtId="180" fontId="9" fillId="0" borderId="0" xfId="0" applyNumberFormat="1" applyFont="1" applyAlignment="1">
      <alignment vertical="center"/>
    </xf>
    <xf numFmtId="187" fontId="26" fillId="0" borderId="46" xfId="0" applyNumberFormat="1" applyFont="1" applyFill="1" applyBorder="1" applyAlignment="1">
      <alignment vertical="center"/>
    </xf>
    <xf numFmtId="187" fontId="26" fillId="0" borderId="47" xfId="0" applyNumberFormat="1" applyFont="1" applyFill="1" applyBorder="1" applyAlignment="1">
      <alignment vertical="center"/>
    </xf>
    <xf numFmtId="187" fontId="26" fillId="0" borderId="48" xfId="0" applyNumberFormat="1" applyFont="1" applyFill="1" applyBorder="1" applyAlignment="1">
      <alignment vertical="center"/>
    </xf>
    <xf numFmtId="0" fontId="12" fillId="0" borderId="49" xfId="0" applyFont="1" applyBorder="1" applyAlignment="1">
      <alignment horizontal="left" vertical="center" wrapText="1"/>
    </xf>
    <xf numFmtId="180" fontId="27" fillId="0" borderId="50" xfId="0" applyNumberFormat="1" applyFont="1" applyFill="1" applyBorder="1" applyAlignment="1">
      <alignment horizontal="center" vertical="center" wrapText="1"/>
    </xf>
    <xf numFmtId="180" fontId="27" fillId="0" borderId="51" xfId="0" applyNumberFormat="1" applyFont="1" applyFill="1" applyBorder="1" applyAlignment="1">
      <alignment horizontal="center"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0" fontId="19" fillId="0" borderId="0"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0" borderId="49" xfId="0" applyFont="1" applyBorder="1" applyAlignment="1">
      <alignment horizontal="left" vertical="center" wrapText="1"/>
    </xf>
    <xf numFmtId="0" fontId="19" fillId="0" borderId="58" xfId="0" applyFont="1" applyBorder="1" applyAlignment="1">
      <alignment horizontal="left" vertical="center" wrapText="1"/>
    </xf>
    <xf numFmtId="180" fontId="28" fillId="0" borderId="46" xfId="0" applyNumberFormat="1" applyFont="1" applyFill="1" applyBorder="1" applyAlignment="1">
      <alignment horizontal="center" vertical="center" wrapText="1"/>
    </xf>
    <xf numFmtId="180" fontId="28" fillId="0" borderId="48" xfId="0" applyNumberFormat="1" applyFont="1" applyFill="1" applyBorder="1" applyAlignment="1">
      <alignment horizontal="center" vertical="center" wrapText="1"/>
    </xf>
    <xf numFmtId="180" fontId="7" fillId="0" borderId="33" xfId="0" applyNumberFormat="1" applyFont="1" applyBorder="1" applyAlignment="1">
      <alignment horizontal="left" vertical="center" wrapText="1"/>
    </xf>
    <xf numFmtId="180" fontId="7" fillId="0" borderId="34" xfId="0" applyNumberFormat="1" applyFont="1" applyBorder="1" applyAlignment="1">
      <alignment horizontal="left" vertical="center" wrapText="1"/>
    </xf>
    <xf numFmtId="180" fontId="7" fillId="0" borderId="59" xfId="0" applyNumberFormat="1" applyFont="1" applyBorder="1" applyAlignment="1">
      <alignment horizontal="left" vertical="center" wrapText="1"/>
    </xf>
    <xf numFmtId="180" fontId="7" fillId="0" borderId="35" xfId="0" applyNumberFormat="1" applyFont="1" applyBorder="1" applyAlignment="1">
      <alignment horizontal="left" vertical="center" wrapText="1"/>
    </xf>
    <xf numFmtId="180" fontId="7" fillId="0" borderId="36" xfId="0" applyNumberFormat="1" applyFont="1" applyBorder="1" applyAlignment="1">
      <alignment horizontal="left" vertical="center" wrapText="1"/>
    </xf>
    <xf numFmtId="180" fontId="7" fillId="0" borderId="60" xfId="0" applyNumberFormat="1" applyFont="1" applyBorder="1" applyAlignment="1">
      <alignment horizontal="left" vertical="center" wrapText="1"/>
    </xf>
    <xf numFmtId="180" fontId="7" fillId="0" borderId="61" xfId="0" applyNumberFormat="1" applyFont="1" applyBorder="1" applyAlignment="1">
      <alignment horizontal="left" vertical="center" wrapText="1"/>
    </xf>
    <xf numFmtId="180" fontId="7" fillId="0" borderId="49" xfId="0" applyNumberFormat="1" applyFont="1" applyBorder="1" applyAlignment="1">
      <alignment horizontal="left" vertical="center" wrapText="1"/>
    </xf>
    <xf numFmtId="180" fontId="7" fillId="0" borderId="62" xfId="0" applyNumberFormat="1" applyFont="1" applyBorder="1" applyAlignment="1">
      <alignment horizontal="left" vertical="center" wrapText="1"/>
    </xf>
    <xf numFmtId="180" fontId="7" fillId="0" borderId="63" xfId="0" applyNumberFormat="1" applyFont="1" applyBorder="1" applyAlignment="1">
      <alignment horizontal="left" vertical="center" wrapText="1"/>
    </xf>
    <xf numFmtId="180" fontId="7" fillId="0" borderId="64" xfId="0" applyNumberFormat="1" applyFont="1" applyBorder="1" applyAlignment="1">
      <alignment horizontal="left" vertical="center" wrapText="1"/>
    </xf>
    <xf numFmtId="180" fontId="7" fillId="0" borderId="65" xfId="0" applyNumberFormat="1" applyFont="1" applyBorder="1" applyAlignment="1">
      <alignment horizontal="left" vertical="center" wrapText="1"/>
    </xf>
    <xf numFmtId="0" fontId="12" fillId="0" borderId="0" xfId="0" applyFont="1" applyAlignment="1">
      <alignment horizontal="left" vertical="center" wrapText="1"/>
    </xf>
    <xf numFmtId="180" fontId="7" fillId="0" borderId="66" xfId="0" applyNumberFormat="1" applyFont="1" applyBorder="1" applyAlignment="1">
      <alignment horizontal="left" vertical="center" wrapText="1"/>
    </xf>
    <xf numFmtId="180" fontId="7" fillId="0" borderId="67" xfId="0" applyNumberFormat="1" applyFont="1" applyBorder="1" applyAlignment="1">
      <alignment horizontal="left" vertical="center" wrapText="1"/>
    </xf>
    <xf numFmtId="180" fontId="7" fillId="0" borderId="68" xfId="0" applyNumberFormat="1" applyFont="1" applyBorder="1" applyAlignment="1">
      <alignment horizontal="left" vertical="center" wrapText="1"/>
    </xf>
    <xf numFmtId="0" fontId="14" fillId="0" borderId="69" xfId="0" applyFont="1" applyBorder="1" applyAlignment="1">
      <alignment horizontal="left" vertical="top" wrapText="1"/>
    </xf>
    <xf numFmtId="0" fontId="14" fillId="0" borderId="70" xfId="0" applyFont="1" applyBorder="1" applyAlignment="1">
      <alignment horizontal="left" vertical="top" wrapText="1"/>
    </xf>
    <xf numFmtId="0" fontId="14" fillId="0" borderId="71" xfId="0" applyFont="1" applyBorder="1" applyAlignment="1">
      <alignment horizontal="left" vertical="top" wrapText="1"/>
    </xf>
    <xf numFmtId="0" fontId="14" fillId="0" borderId="72" xfId="0" applyFont="1" applyBorder="1" applyAlignment="1">
      <alignment horizontal="left" vertical="top" wrapText="1"/>
    </xf>
    <xf numFmtId="0" fontId="14" fillId="0" borderId="73" xfId="0" applyFont="1" applyBorder="1" applyAlignment="1">
      <alignment horizontal="left" vertical="top" wrapText="1"/>
    </xf>
    <xf numFmtId="0" fontId="14" fillId="0" borderId="42" xfId="0" applyFont="1" applyBorder="1" applyAlignment="1">
      <alignment horizontal="left" vertical="top"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15" fillId="0" borderId="74" xfId="0" applyFont="1" applyBorder="1" applyAlignment="1">
      <alignment horizontal="left" vertical="center" wrapText="1"/>
    </xf>
    <xf numFmtId="0" fontId="15" fillId="0" borderId="57" xfId="0" applyFont="1" applyBorder="1" applyAlignment="1">
      <alignment horizontal="left" vertical="center" wrapText="1"/>
    </xf>
    <xf numFmtId="0" fontId="15" fillId="0" borderId="49" xfId="0" applyFont="1" applyBorder="1" applyAlignment="1">
      <alignment horizontal="left" vertical="center" wrapText="1"/>
    </xf>
    <xf numFmtId="0" fontId="15" fillId="0" borderId="62" xfId="0" applyFont="1" applyBorder="1" applyAlignment="1">
      <alignment horizontal="left" vertical="center" wrapText="1"/>
    </xf>
    <xf numFmtId="0" fontId="15" fillId="0" borderId="75" xfId="0" applyFont="1" applyBorder="1" applyAlignment="1">
      <alignment horizontal="left" vertical="center" wrapText="1"/>
    </xf>
    <xf numFmtId="0" fontId="15" fillId="0" borderId="36" xfId="0" applyFont="1" applyBorder="1" applyAlignment="1">
      <alignment horizontal="left" vertical="center" wrapText="1"/>
    </xf>
    <xf numFmtId="0" fontId="15" fillId="0" borderId="60" xfId="0" applyFont="1" applyBorder="1" applyAlignment="1">
      <alignment horizontal="left" vertical="center" wrapText="1"/>
    </xf>
    <xf numFmtId="0" fontId="15" fillId="0" borderId="76" xfId="0" applyFont="1" applyBorder="1" applyAlignment="1">
      <alignment horizontal="left" vertical="center" wrapText="1"/>
    </xf>
    <xf numFmtId="0" fontId="15" fillId="0" borderId="64" xfId="0" applyFont="1" applyBorder="1" applyAlignment="1">
      <alignment horizontal="left" vertical="center" wrapText="1"/>
    </xf>
    <xf numFmtId="0" fontId="15" fillId="0" borderId="65" xfId="0" applyFont="1" applyBorder="1" applyAlignment="1">
      <alignment horizontal="left" vertical="center" wrapText="1"/>
    </xf>
    <xf numFmtId="0" fontId="7" fillId="0" borderId="7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60" xfId="0" applyFont="1" applyBorder="1" applyAlignment="1">
      <alignment horizontal="center" vertical="center" wrapText="1"/>
    </xf>
    <xf numFmtId="0" fontId="15" fillId="0" borderId="78" xfId="0" applyFont="1" applyBorder="1" applyAlignment="1">
      <alignment horizontal="left" vertical="center" wrapText="1"/>
    </xf>
    <xf numFmtId="0" fontId="15" fillId="0" borderId="79" xfId="0" applyFont="1" applyBorder="1" applyAlignment="1">
      <alignment horizontal="left" vertical="center" wrapText="1"/>
    </xf>
    <xf numFmtId="0" fontId="15" fillId="0" borderId="41" xfId="0" applyFont="1" applyBorder="1" applyAlignment="1">
      <alignment horizontal="left" vertical="center" wrapText="1"/>
    </xf>
    <xf numFmtId="0" fontId="18" fillId="7" borderId="76" xfId="0" applyFont="1" applyFill="1" applyBorder="1" applyAlignment="1">
      <alignment horizontal="left" vertical="center" wrapText="1"/>
    </xf>
    <xf numFmtId="0" fontId="18" fillId="7" borderId="64" xfId="0" applyFont="1" applyFill="1" applyBorder="1" applyAlignment="1">
      <alignment horizontal="left" vertical="center" wrapText="1"/>
    </xf>
    <xf numFmtId="0" fontId="18" fillId="7" borderId="65" xfId="0" applyFont="1" applyFill="1" applyBorder="1" applyAlignment="1">
      <alignment horizontal="left" vertical="center" wrapText="1"/>
    </xf>
    <xf numFmtId="180" fontId="17" fillId="24" borderId="80" xfId="0" applyNumberFormat="1" applyFont="1" applyFill="1" applyBorder="1" applyAlignment="1">
      <alignment horizontal="center" vertical="center" wrapText="1"/>
    </xf>
    <xf numFmtId="180" fontId="17" fillId="24" borderId="41" xfId="0" applyNumberFormat="1" applyFont="1" applyFill="1" applyBorder="1" applyAlignment="1">
      <alignment horizontal="center" vertical="center" wrapText="1"/>
    </xf>
    <xf numFmtId="180" fontId="12" fillId="24" borderId="44" xfId="0" applyNumberFormat="1" applyFont="1" applyFill="1" applyBorder="1" applyAlignment="1">
      <alignment horizontal="center" vertical="center" wrapText="1"/>
    </xf>
    <xf numFmtId="180" fontId="12" fillId="24" borderId="63" xfId="0" applyNumberFormat="1" applyFont="1" applyFill="1" applyBorder="1" applyAlignment="1">
      <alignment horizontal="center" vertical="center" wrapText="1"/>
    </xf>
    <xf numFmtId="180" fontId="12" fillId="24" borderId="64" xfId="0" applyNumberFormat="1" applyFont="1" applyFill="1" applyBorder="1" applyAlignment="1">
      <alignment horizontal="center" vertical="center" wrapText="1"/>
    </xf>
    <xf numFmtId="180" fontId="12" fillId="24" borderId="76" xfId="0" applyNumberFormat="1" applyFont="1" applyFill="1" applyBorder="1" applyAlignment="1">
      <alignment horizontal="center" vertical="center" wrapText="1"/>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180" fontId="17" fillId="24" borderId="79" xfId="0" applyNumberFormat="1" applyFont="1" applyFill="1" applyBorder="1" applyAlignment="1">
      <alignment horizontal="center" vertical="center" wrapText="1"/>
    </xf>
    <xf numFmtId="180" fontId="9" fillId="24" borderId="81" xfId="0" applyNumberFormat="1" applyFont="1" applyFill="1" applyBorder="1" applyAlignment="1">
      <alignment horizontal="center" vertical="center" wrapText="1"/>
    </xf>
    <xf numFmtId="180" fontId="9" fillId="24" borderId="16" xfId="0" applyNumberFormat="1" applyFont="1" applyFill="1" applyBorder="1" applyAlignment="1">
      <alignment horizontal="center" vertical="center" wrapText="1"/>
    </xf>
    <xf numFmtId="182" fontId="10" fillId="24" borderId="20" xfId="0" applyNumberFormat="1" applyFont="1" applyFill="1" applyBorder="1" applyAlignment="1">
      <alignment horizontal="right" vertical="center" wrapText="1"/>
    </xf>
    <xf numFmtId="182" fontId="10" fillId="24" borderId="22" xfId="0" applyNumberFormat="1" applyFont="1" applyFill="1" applyBorder="1" applyAlignment="1">
      <alignment horizontal="right" vertical="center" wrapText="1"/>
    </xf>
    <xf numFmtId="182" fontId="9" fillId="24" borderId="10" xfId="0" applyNumberFormat="1" applyFont="1" applyFill="1" applyBorder="1" applyAlignment="1">
      <alignment vertical="center" wrapText="1"/>
    </xf>
    <xf numFmtId="182" fontId="10" fillId="24" borderId="17" xfId="0" applyNumberFormat="1" applyFont="1" applyFill="1" applyBorder="1" applyAlignment="1">
      <alignment vertical="center" wrapText="1"/>
    </xf>
    <xf numFmtId="182" fontId="9" fillId="7" borderId="10" xfId="0" applyNumberFormat="1" applyFont="1" applyFill="1" applyBorder="1" applyAlignment="1">
      <alignment vertical="center" wrapText="1"/>
    </xf>
    <xf numFmtId="182" fontId="10" fillId="7" borderId="17" xfId="0" applyNumberFormat="1" applyFont="1" applyFill="1" applyBorder="1" applyAlignment="1">
      <alignment vertical="center" wrapText="1"/>
    </xf>
    <xf numFmtId="189" fontId="9" fillId="24" borderId="25" xfId="0" applyNumberFormat="1" applyFont="1" applyFill="1" applyBorder="1" applyAlignment="1">
      <alignment horizontal="right" vertical="center" wrapText="1"/>
    </xf>
    <xf numFmtId="189" fontId="9" fillId="24" borderId="26" xfId="0" applyNumberFormat="1" applyFont="1" applyFill="1" applyBorder="1" applyAlignment="1">
      <alignment horizontal="right" vertical="center" wrapText="1"/>
    </xf>
    <xf numFmtId="189" fontId="9" fillId="24" borderId="10" xfId="0" applyNumberFormat="1" applyFont="1" applyFill="1" applyBorder="1" applyAlignment="1">
      <alignment vertical="center" wrapText="1"/>
    </xf>
    <xf numFmtId="180" fontId="10" fillId="25" borderId="17" xfId="0" applyNumberFormat="1" applyFont="1" applyFill="1" applyBorder="1" applyAlignment="1">
      <alignment vertical="center" wrapText="1"/>
    </xf>
    <xf numFmtId="0" fontId="9" fillId="25" borderId="23" xfId="0" applyFont="1" applyFill="1" applyBorder="1" applyAlignment="1">
      <alignment vertical="center"/>
    </xf>
    <xf numFmtId="0" fontId="10" fillId="25" borderId="18" xfId="0" applyFont="1" applyFill="1" applyBorder="1" applyAlignment="1">
      <alignment vertical="center"/>
    </xf>
    <xf numFmtId="0" fontId="9" fillId="25" borderId="11" xfId="0" applyFont="1" applyFill="1" applyBorder="1" applyAlignment="1">
      <alignment vertical="center"/>
    </xf>
    <xf numFmtId="180" fontId="9" fillId="25" borderId="14" xfId="0" applyNumberFormat="1" applyFont="1" applyFill="1" applyBorder="1" applyAlignment="1">
      <alignment vertical="center" wrapText="1"/>
    </xf>
    <xf numFmtId="0" fontId="18" fillId="25" borderId="76" xfId="0" applyFont="1" applyFill="1" applyBorder="1" applyAlignment="1">
      <alignment horizontal="left" vertical="center" wrapText="1"/>
    </xf>
    <xf numFmtId="0" fontId="18" fillId="25" borderId="64" xfId="0" applyFont="1" applyFill="1" applyBorder="1" applyAlignment="1">
      <alignment horizontal="left" vertical="center" wrapText="1"/>
    </xf>
    <xf numFmtId="0" fontId="18" fillId="25" borderId="65" xfId="0" applyFont="1" applyFill="1" applyBorder="1" applyAlignment="1">
      <alignment horizontal="left" vertical="center" wrapText="1"/>
    </xf>
    <xf numFmtId="180" fontId="9" fillId="25" borderId="10"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4</xdr:col>
      <xdr:colOff>819150</xdr:colOff>
      <xdr:row>2</xdr:row>
      <xdr:rowOff>104775</xdr:rowOff>
    </xdr:to>
    <xdr:sp>
      <xdr:nvSpPr>
        <xdr:cNvPr id="1" name="WordArt 17"/>
        <xdr:cNvSpPr>
          <a:spLocks/>
        </xdr:cNvSpPr>
      </xdr:nvSpPr>
      <xdr:spPr>
        <a:xfrm>
          <a:off x="171450" y="104775"/>
          <a:ext cx="3924300" cy="457200"/>
        </a:xfrm>
        <a:prstGeom prst="rect">
          <a:avLst/>
        </a:prstGeom>
        <a:noFill/>
        <a:ln w="9525" cmpd="sng">
          <a:noFill/>
        </a:ln>
      </xdr:spPr>
      <xdr:txBody>
        <a:bodyPr vertOverflow="clip" wrap="square"/>
        <a:p>
          <a:pPr algn="ctr">
            <a:defRPr/>
          </a:pPr>
          <a:r>
            <a:rPr lang="en-US" cap="none" sz="3600" b="0" i="0" u="sng" strike="sngStrike" baseline="0">
              <a:solidFill>
                <a:srgbClr val="0000FF"/>
              </a:solidFill>
              <a:latin typeface="ＭＳ Ｐゴシック"/>
              <a:ea typeface="ＭＳ Ｐゴシック"/>
              <a:cs typeface="ＭＳ Ｐゴシック"/>
            </a:rPr>
            <a:t>自然と科学なんでもニュース</a:t>
          </a:r>
        </a:p>
      </xdr:txBody>
    </xdr:sp>
    <xdr:clientData/>
  </xdr:twoCellAnchor>
  <xdr:twoCellAnchor>
    <xdr:from>
      <xdr:col>0</xdr:col>
      <xdr:colOff>57150</xdr:colOff>
      <xdr:row>3</xdr:row>
      <xdr:rowOff>66675</xdr:rowOff>
    </xdr:from>
    <xdr:to>
      <xdr:col>9</xdr:col>
      <xdr:colOff>457200</xdr:colOff>
      <xdr:row>9</xdr:row>
      <xdr:rowOff>409575</xdr:rowOff>
    </xdr:to>
    <xdr:sp>
      <xdr:nvSpPr>
        <xdr:cNvPr id="2" name="Text Box 18"/>
        <xdr:cNvSpPr txBox="1">
          <a:spLocks noChangeArrowheads="1"/>
        </xdr:cNvSpPr>
      </xdr:nvSpPr>
      <xdr:spPr>
        <a:xfrm>
          <a:off x="57150" y="752475"/>
          <a:ext cx="8915400" cy="27813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400" b="1" i="0" u="none" baseline="0">
              <a:solidFill>
                <a:srgbClr val="000000"/>
              </a:solidFill>
              <a:latin typeface="ＭＳ 明朝"/>
              <a:ea typeface="ＭＳ 明朝"/>
              <a:cs typeface="ＭＳ 明朝"/>
            </a:rPr>
            <a:t>福島県産ハナワサビ</a:t>
          </a:r>
          <a:r>
            <a:rPr lang="en-US" cap="none" sz="1400" b="1" i="0" u="none" baseline="0">
              <a:solidFill>
                <a:srgbClr val="000000"/>
              </a:solidFill>
              <a:latin typeface="ＭＳ 明朝"/>
              <a:ea typeface="ＭＳ 明朝"/>
              <a:cs typeface="ＭＳ 明朝"/>
            </a:rPr>
            <a:t>(3</a:t>
          </a:r>
          <a:r>
            <a:rPr lang="en-US" cap="none" sz="1400" b="1" i="0" u="none" baseline="0">
              <a:solidFill>
                <a:srgbClr val="000000"/>
              </a:solidFill>
              <a:latin typeface="ＭＳ 明朝"/>
              <a:ea typeface="ＭＳ 明朝"/>
              <a:cs typeface="ＭＳ 明朝"/>
            </a:rPr>
            <a:t>月</a:t>
          </a:r>
          <a:r>
            <a:rPr lang="en-US" cap="none" sz="1400" b="1" i="0" u="none" baseline="0">
              <a:solidFill>
                <a:srgbClr val="000000"/>
              </a:solidFill>
              <a:latin typeface="ＭＳ 明朝"/>
              <a:ea typeface="ＭＳ 明朝"/>
              <a:cs typeface="ＭＳ 明朝"/>
            </a:rPr>
            <a:t>24</a:t>
          </a:r>
          <a:r>
            <a:rPr lang="en-US" cap="none" sz="1400" b="1" i="0" u="none" baseline="0">
              <a:solidFill>
                <a:srgbClr val="000000"/>
              </a:solidFill>
              <a:latin typeface="ＭＳ 明朝"/>
              <a:ea typeface="ＭＳ 明朝"/>
              <a:cs typeface="ＭＳ 明朝"/>
            </a:rPr>
            <a:t>日</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から放射性ヨウ素が</a:t>
          </a:r>
          <a:r>
            <a:rPr lang="en-US" cap="none" sz="1400" b="1" i="0" u="none" baseline="0">
              <a:solidFill>
                <a:srgbClr val="000000"/>
              </a:solidFill>
              <a:latin typeface="ＭＳ 明朝"/>
              <a:ea typeface="ＭＳ 明朝"/>
              <a:cs typeface="ＭＳ 明朝"/>
            </a:rPr>
            <a:t>2400</a:t>
          </a:r>
          <a:r>
            <a:rPr lang="en-US" cap="none" sz="1400" b="1" i="0" u="none" baseline="0">
              <a:solidFill>
                <a:srgbClr val="000000"/>
              </a:solidFill>
              <a:latin typeface="ＭＳ 明朝"/>
              <a:ea typeface="ＭＳ 明朝"/>
              <a:cs typeface="ＭＳ 明朝"/>
            </a:rPr>
            <a:t>ベクレル</a:t>
          </a:r>
          <a:r>
            <a:rPr lang="en-US" cap="none" sz="1400" b="1" i="0" u="none" baseline="0">
              <a:solidFill>
                <a:srgbClr val="000000"/>
              </a:solidFill>
              <a:latin typeface="ＭＳ 明朝"/>
              <a:ea typeface="ＭＳ 明朝"/>
              <a:cs typeface="ＭＳ 明朝"/>
            </a:rPr>
            <a:t>/kg</a:t>
          </a:r>
          <a:r>
            <a:rPr lang="en-US" cap="none" sz="1400" b="1" i="0" u="none" baseline="0">
              <a:solidFill>
                <a:srgbClr val="000000"/>
              </a:solidFill>
              <a:latin typeface="ＭＳ 明朝"/>
              <a:ea typeface="ＭＳ 明朝"/>
              <a:cs typeface="ＭＳ 明朝"/>
            </a:rPr>
            <a:t>の放射能濃度</a:t>
          </a:r>
          <a:r>
            <a:rPr lang="en-US" cap="none" sz="1400" b="0" i="0" u="none" baseline="0">
              <a:solidFill>
                <a:srgbClr val="000000"/>
              </a:solidFill>
              <a:latin typeface="ＭＳ 明朝"/>
              <a:ea typeface="ＭＳ 明朝"/>
              <a:cs typeface="ＭＳ 明朝"/>
            </a:rPr>
            <a:t>が記録されました。このハナワサビ</a:t>
          </a:r>
          <a:r>
            <a:rPr lang="en-US" cap="none" sz="1400" b="0" i="0" u="none" baseline="0">
              <a:solidFill>
                <a:srgbClr val="000000"/>
              </a:solidFill>
              <a:latin typeface="ＭＳ 明朝"/>
              <a:ea typeface="ＭＳ 明朝"/>
              <a:cs typeface="ＭＳ 明朝"/>
            </a:rPr>
            <a:t>1kg</a:t>
          </a:r>
          <a:r>
            <a:rPr lang="en-US" cap="none" sz="1400" b="0" i="0" u="none" baseline="0">
              <a:solidFill>
                <a:srgbClr val="000000"/>
              </a:solidFill>
              <a:latin typeface="ＭＳ 明朝"/>
              <a:ea typeface="ＭＳ 明朝"/>
              <a:cs typeface="ＭＳ 明朝"/>
            </a:rPr>
            <a:t>を</a:t>
          </a:r>
          <a:r>
            <a:rPr lang="en-US" cap="none" sz="1400" b="0" i="0" u="none" baseline="0">
              <a:solidFill>
                <a:srgbClr val="000000"/>
              </a:solidFill>
              <a:latin typeface="ＭＳ 明朝"/>
              <a:ea typeface="ＭＳ 明朝"/>
              <a:cs typeface="ＭＳ 明朝"/>
            </a:rPr>
            <a:t>19</a:t>
          </a:r>
          <a:r>
            <a:rPr lang="en-US" cap="none" sz="1400" b="0" i="0" u="none" baseline="0">
              <a:solidFill>
                <a:srgbClr val="000000"/>
              </a:solidFill>
              <a:latin typeface="ＭＳ 明朝"/>
              <a:ea typeface="ＭＳ 明朝"/>
              <a:cs typeface="ＭＳ 明朝"/>
            </a:rPr>
            <a:t>日間食べ続けると、単純計算で</a:t>
          </a:r>
          <a:r>
            <a:rPr lang="en-US" cap="none" sz="1400" b="0" i="0" u="none" baseline="0">
              <a:solidFill>
                <a:srgbClr val="000000"/>
              </a:solidFill>
              <a:latin typeface="ＭＳ 明朝"/>
              <a:ea typeface="ＭＳ 明朝"/>
              <a:cs typeface="ＭＳ 明朝"/>
            </a:rPr>
            <a:t>1mSv</a:t>
          </a:r>
          <a:r>
            <a:rPr lang="en-US" cap="none" sz="1400" b="0" i="0" u="none" baseline="0">
              <a:solidFill>
                <a:srgbClr val="000000"/>
              </a:solidFill>
              <a:latin typeface="ＭＳ 明朝"/>
              <a:ea typeface="ＭＳ 明朝"/>
              <a:cs typeface="ＭＳ 明朝"/>
            </a:rPr>
            <a:t>の放射線を被曝することになります。</a:t>
          </a:r>
          <a:r>
            <a:rPr lang="en-US" cap="none" sz="1400" b="0" i="0" u="none" baseline="0">
              <a:solidFill>
                <a:srgbClr val="000000"/>
              </a:solidFill>
              <a:latin typeface="ＭＳ 明朝"/>
              <a:ea typeface="ＭＳ 明朝"/>
              <a:cs typeface="ＭＳ 明朝"/>
            </a:rPr>
            <a:t>1</a:t>
          </a:r>
          <a:r>
            <a:rPr lang="en-US" cap="none" sz="1400" b="0" i="0" u="none" baseline="0">
              <a:solidFill>
                <a:srgbClr val="000000"/>
              </a:solidFill>
              <a:latin typeface="ＭＳ 明朝"/>
              <a:ea typeface="ＭＳ 明朝"/>
              <a:cs typeface="ＭＳ 明朝"/>
            </a:rPr>
            <a:t>年間</a:t>
          </a:r>
          <a:r>
            <a:rPr lang="en-US" cap="none" sz="1400" b="0" i="0" u="none" baseline="0">
              <a:solidFill>
                <a:srgbClr val="000000"/>
              </a:solidFill>
              <a:latin typeface="ＭＳ 明朝"/>
              <a:ea typeface="ＭＳ 明朝"/>
              <a:cs typeface="ＭＳ 明朝"/>
            </a:rPr>
            <a:t>(365</a:t>
          </a:r>
          <a:r>
            <a:rPr lang="en-US" cap="none" sz="1400" b="0" i="0" u="none" baseline="0">
              <a:solidFill>
                <a:srgbClr val="000000"/>
              </a:solidFill>
              <a:latin typeface="ＭＳ 明朝"/>
              <a:ea typeface="ＭＳ 明朝"/>
              <a:cs typeface="ＭＳ 明朝"/>
            </a:rPr>
            <a:t>日</a:t>
          </a: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の許容量を</a:t>
          </a:r>
          <a:r>
            <a:rPr lang="en-US" cap="none" sz="1400" b="0" i="0" u="none" baseline="0">
              <a:solidFill>
                <a:srgbClr val="000000"/>
              </a:solidFill>
              <a:latin typeface="ＭＳ 明朝"/>
              <a:ea typeface="ＭＳ 明朝"/>
              <a:cs typeface="ＭＳ 明朝"/>
            </a:rPr>
            <a:t>19</a:t>
          </a:r>
          <a:r>
            <a:rPr lang="en-US" cap="none" sz="1400" b="0" i="0" u="none" baseline="0">
              <a:solidFill>
                <a:srgbClr val="000000"/>
              </a:solidFill>
              <a:latin typeface="ＭＳ 明朝"/>
              <a:ea typeface="ＭＳ 明朝"/>
              <a:cs typeface="ＭＳ 明朝"/>
            </a:rPr>
            <a:t>日間で受ける量です。実際は体内被曝するので細胞が受ける影響が大きくでることを考慮し、</a:t>
          </a:r>
          <a:r>
            <a:rPr lang="en-US" cap="none" sz="1400" b="1" i="0" u="none" baseline="0">
              <a:solidFill>
                <a:srgbClr val="000000"/>
              </a:solidFill>
              <a:latin typeface="ＭＳ 明朝"/>
              <a:ea typeface="ＭＳ 明朝"/>
              <a:cs typeface="ＭＳ 明朝"/>
            </a:rPr>
            <a:t>1</a:t>
          </a:r>
          <a:r>
            <a:rPr lang="en-US" cap="none" sz="1400" b="1" i="0" u="none" baseline="0">
              <a:solidFill>
                <a:srgbClr val="000000"/>
              </a:solidFill>
              <a:latin typeface="ＭＳ 明朝"/>
              <a:ea typeface="ＭＳ 明朝"/>
              <a:cs typeface="ＭＳ 明朝"/>
            </a:rPr>
            <a:t>歳以下の乳幼児の許容摂取量は</a:t>
          </a:r>
          <a:r>
            <a:rPr lang="en-US" cap="none" sz="1400" b="1" i="0" u="none" baseline="0">
              <a:solidFill>
                <a:srgbClr val="000000"/>
              </a:solidFill>
              <a:latin typeface="ＭＳ 明朝"/>
              <a:ea typeface="ＭＳ 明朝"/>
              <a:cs typeface="ＭＳ 明朝"/>
            </a:rPr>
            <a:t>100</a:t>
          </a:r>
          <a:r>
            <a:rPr lang="en-US" cap="none" sz="1400" b="1" i="0" u="none" baseline="0">
              <a:solidFill>
                <a:srgbClr val="000000"/>
              </a:solidFill>
              <a:latin typeface="ＭＳ 明朝"/>
              <a:ea typeface="ＭＳ 明朝"/>
              <a:cs typeface="ＭＳ 明朝"/>
            </a:rPr>
            <a:t>ベクレル、成人は</a:t>
          </a:r>
          <a:r>
            <a:rPr lang="en-US" cap="none" sz="1400" b="1" i="0" u="none" baseline="0">
              <a:solidFill>
                <a:srgbClr val="000000"/>
              </a:solidFill>
              <a:latin typeface="ＭＳ 明朝"/>
              <a:ea typeface="ＭＳ 明朝"/>
              <a:cs typeface="ＭＳ 明朝"/>
            </a:rPr>
            <a:t>300</a:t>
          </a:r>
          <a:r>
            <a:rPr lang="en-US" cap="none" sz="1400" b="1" i="0" u="none" baseline="0">
              <a:solidFill>
                <a:srgbClr val="000000"/>
              </a:solidFill>
              <a:latin typeface="ＭＳ 明朝"/>
              <a:ea typeface="ＭＳ 明朝"/>
              <a:cs typeface="ＭＳ 明朝"/>
            </a:rPr>
            <a:t>ベクレル</a:t>
          </a:r>
          <a:r>
            <a:rPr lang="en-US" cap="none" sz="1400" b="0" i="0" u="none" baseline="0">
              <a:solidFill>
                <a:srgbClr val="000000"/>
              </a:solidFill>
              <a:latin typeface="ＭＳ 明朝"/>
              <a:ea typeface="ＭＳ 明朝"/>
              <a:cs typeface="ＭＳ 明朝"/>
            </a:rPr>
            <a:t>に設定されています。　
</a:t>
          </a:r>
          <a:r>
            <a:rPr lang="en-US" cap="none" sz="1400" b="0" i="0" u="none" baseline="0">
              <a:solidFill>
                <a:srgbClr val="000000"/>
              </a:solidFill>
              <a:latin typeface="ＭＳ 明朝"/>
              <a:ea typeface="ＭＳ 明朝"/>
              <a:cs typeface="ＭＳ 明朝"/>
            </a:rPr>
            <a:t>　朝日新聞ニュースによれば</a:t>
          </a:r>
          <a:r>
            <a:rPr lang="en-US" cap="none" sz="1400" b="1" i="0" u="none" baseline="0">
              <a:solidFill>
                <a:srgbClr val="000000"/>
              </a:solidFill>
              <a:latin typeface="ＭＳ Ｐゴシック"/>
              <a:ea typeface="ＭＳ Ｐゴシック"/>
              <a:cs typeface="ＭＳ Ｐゴシック"/>
            </a:rPr>
            <a:t>福島県飯舘村では、</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平方メートル換算で</a:t>
          </a:r>
          <a:r>
            <a:rPr lang="en-US" cap="none" sz="1400" b="1" i="0" u="none" baseline="0">
              <a:solidFill>
                <a:srgbClr val="000000"/>
              </a:solidFill>
              <a:latin typeface="ＭＳ Ｐゴシック"/>
              <a:ea typeface="ＭＳ Ｐゴシック"/>
              <a:cs typeface="ＭＳ Ｐゴシック"/>
            </a:rPr>
            <a:t>326</a:t>
          </a:r>
          <a:r>
            <a:rPr lang="en-US" cap="none" sz="1400" b="1" i="0" u="none" baseline="0">
              <a:solidFill>
                <a:srgbClr val="000000"/>
              </a:solidFill>
              <a:latin typeface="ＭＳ Ｐゴシック"/>
              <a:ea typeface="ＭＳ Ｐゴシック"/>
              <a:cs typeface="ＭＳ Ｐゴシック"/>
            </a:rPr>
            <a:t>万ベクレルのセシウム</a:t>
          </a:r>
          <a:r>
            <a:rPr lang="en-US" cap="none" sz="1400" b="1" i="0" u="none" baseline="0">
              <a:solidFill>
                <a:srgbClr val="000000"/>
              </a:solidFill>
              <a:latin typeface="ＭＳ Ｐゴシック"/>
              <a:ea typeface="ＭＳ Ｐゴシック"/>
              <a:cs typeface="ＭＳ Ｐゴシック"/>
            </a:rPr>
            <a:t>137</a:t>
          </a:r>
          <a:r>
            <a:rPr lang="en-US" cap="none" sz="1400" b="1" i="0" u="none" baseline="0">
              <a:solidFill>
                <a:srgbClr val="000000"/>
              </a:solidFill>
              <a:latin typeface="ＭＳ Ｐゴシック"/>
              <a:ea typeface="ＭＳ Ｐゴシック"/>
              <a:cs typeface="ＭＳ Ｐゴシック"/>
            </a:rPr>
            <a:t>が検出</a:t>
          </a:r>
          <a:r>
            <a:rPr lang="en-US" cap="none" sz="1400" b="0" i="0" u="none" baseline="0">
              <a:solidFill>
                <a:srgbClr val="000000"/>
              </a:solidFill>
              <a:latin typeface="ＭＳ 明朝"/>
              <a:ea typeface="ＭＳ 明朝"/>
              <a:cs typeface="ＭＳ 明朝"/>
            </a:rPr>
            <a:t>されたそうです。</a:t>
          </a:r>
          <a:r>
            <a:rPr lang="en-US" cap="none" sz="1400" b="1" i="0" u="none" baseline="0">
              <a:solidFill>
                <a:srgbClr val="000000"/>
              </a:solidFill>
              <a:latin typeface="ＭＳ Ｐゴシック"/>
              <a:ea typeface="ＭＳ Ｐゴシック"/>
              <a:cs typeface="ＭＳ Ｐゴシック"/>
            </a:rPr>
            <a:t>チェルノブイリでは</a:t>
          </a:r>
          <a:r>
            <a:rPr lang="en-US" cap="none" sz="1400" b="1" i="0" u="none" baseline="0">
              <a:solidFill>
                <a:srgbClr val="000000"/>
              </a:solidFill>
              <a:latin typeface="ＭＳ Ｐゴシック"/>
              <a:ea typeface="ＭＳ Ｐゴシック"/>
              <a:cs typeface="ＭＳ Ｐゴシック"/>
            </a:rPr>
            <a:t>55</a:t>
          </a:r>
          <a:r>
            <a:rPr lang="en-US" cap="none" sz="1400" b="1" i="0" u="none" baseline="0">
              <a:solidFill>
                <a:srgbClr val="000000"/>
              </a:solidFill>
              <a:latin typeface="ＭＳ Ｐゴシック"/>
              <a:ea typeface="ＭＳ Ｐゴシック"/>
              <a:cs typeface="ＭＳ Ｐゴシック"/>
            </a:rPr>
            <a:t>万ベクレル以上は強制移住</a:t>
          </a:r>
          <a:r>
            <a:rPr lang="en-US" cap="none" sz="1400" b="0" i="0" u="none" baseline="0">
              <a:solidFill>
                <a:srgbClr val="000000"/>
              </a:solidFill>
              <a:latin typeface="ＭＳ 明朝"/>
              <a:ea typeface="ＭＳ 明朝"/>
              <a:cs typeface="ＭＳ 明朝"/>
            </a:rPr>
            <a:t>となりましたが、その</a:t>
          </a:r>
          <a:r>
            <a:rPr lang="en-US" cap="none" sz="1400" b="0" i="0" u="none" baseline="0">
              <a:solidFill>
                <a:srgbClr val="000000"/>
              </a:solidFill>
              <a:latin typeface="ＭＳ 明朝"/>
              <a:ea typeface="ＭＳ 明朝"/>
              <a:cs typeface="ＭＳ 明朝"/>
            </a:rPr>
            <a:t>6</a:t>
          </a:r>
          <a:r>
            <a:rPr lang="en-US" cap="none" sz="1400" b="0" i="0" u="none" baseline="0">
              <a:solidFill>
                <a:srgbClr val="000000"/>
              </a:solidFill>
              <a:latin typeface="ＭＳ 明朝"/>
              <a:ea typeface="ＭＳ 明朝"/>
              <a:cs typeface="ＭＳ 明朝"/>
            </a:rPr>
            <a:t>倍の濃度になります。</a:t>
          </a:r>
          <a:r>
            <a:rPr lang="en-US" cap="none" sz="1400" b="1" i="0" u="none" baseline="0">
              <a:solidFill>
                <a:srgbClr val="000000"/>
              </a:solidFill>
              <a:latin typeface="ＭＳ Ｐゴシック"/>
              <a:ea typeface="ＭＳ Ｐゴシック"/>
              <a:cs typeface="ＭＳ Ｐゴシック"/>
            </a:rPr>
            <a:t>別の計算では、飯舘村は</a:t>
          </a:r>
          <a:r>
            <a:rPr lang="en-US" cap="none" sz="1400" b="1" i="0" u="none" baseline="0">
              <a:solidFill>
                <a:srgbClr val="000000"/>
              </a:solidFill>
              <a:latin typeface="ＭＳ Ｐゴシック"/>
              <a:ea typeface="ＭＳ Ｐゴシック"/>
              <a:cs typeface="ＭＳ Ｐゴシック"/>
            </a:rPr>
            <a:t>1200</a:t>
          </a:r>
          <a:r>
            <a:rPr lang="en-US" cap="none" sz="1400" b="1" i="0" u="none" baseline="0">
              <a:solidFill>
                <a:srgbClr val="000000"/>
              </a:solidFill>
              <a:latin typeface="ＭＳ Ｐゴシック"/>
              <a:ea typeface="ＭＳ Ｐゴシック"/>
              <a:cs typeface="ＭＳ Ｐゴシック"/>
            </a:rPr>
            <a:t>万ベクレル、</a:t>
          </a:r>
          <a:r>
            <a:rPr lang="en-US" cap="none" sz="1400" b="1" i="0" u="none" baseline="0">
              <a:solidFill>
                <a:srgbClr val="000000"/>
              </a:solidFill>
              <a:latin typeface="ＭＳ Ｐゴシック"/>
              <a:ea typeface="ＭＳ Ｐゴシック"/>
              <a:cs typeface="ＭＳ Ｐゴシック"/>
            </a:rPr>
            <a:t>20</a:t>
          </a:r>
          <a:r>
            <a:rPr lang="en-US" cap="none" sz="1400" b="1" i="0" u="none" baseline="0">
              <a:solidFill>
                <a:srgbClr val="000000"/>
              </a:solidFill>
              <a:latin typeface="ＭＳ Ｐゴシック"/>
              <a:ea typeface="ＭＳ Ｐゴシック"/>
              <a:cs typeface="ＭＳ Ｐゴシック"/>
            </a:rPr>
            <a:t>倍との極端な値さえある</a:t>
          </a:r>
          <a:r>
            <a:rPr lang="en-US" cap="none" sz="1400" b="0" i="0" u="none" baseline="0">
              <a:solidFill>
                <a:srgbClr val="000000"/>
              </a:solidFill>
              <a:latin typeface="ＭＳ 明朝"/>
              <a:ea typeface="ＭＳ 明朝"/>
              <a:cs typeface="ＭＳ 明朝"/>
            </a:rPr>
            <a:t>そうです。飯舘村はほとんどが</a:t>
          </a:r>
          <a:r>
            <a:rPr lang="en-US" cap="none" sz="1400" b="0" i="0" u="none" baseline="0">
              <a:solidFill>
                <a:srgbClr val="000000"/>
              </a:solidFill>
              <a:latin typeface="ＭＳ 明朝"/>
              <a:ea typeface="ＭＳ 明朝"/>
              <a:cs typeface="ＭＳ 明朝"/>
            </a:rPr>
            <a:t>30km</a:t>
          </a:r>
          <a:r>
            <a:rPr lang="en-US" cap="none" sz="1400" b="0" i="0" u="none" baseline="0">
              <a:solidFill>
                <a:srgbClr val="000000"/>
              </a:solidFill>
              <a:latin typeface="ＭＳ 明朝"/>
              <a:ea typeface="ＭＳ 明朝"/>
              <a:cs typeface="ＭＳ 明朝"/>
            </a:rPr>
            <a:t>圏外にあり多くの住民がそのまま生活しています。正確な情報が届かず混乱に陥っている様子が</a:t>
          </a:r>
          <a:r>
            <a:rPr lang="en-US" cap="none" sz="1400" b="0" i="0" u="none" baseline="0">
              <a:solidFill>
                <a:srgbClr val="000000"/>
              </a:solidFill>
              <a:latin typeface="ＭＳ 明朝"/>
              <a:ea typeface="ＭＳ 明朝"/>
              <a:cs typeface="ＭＳ 明朝"/>
            </a:rPr>
            <a:t>TV</a:t>
          </a:r>
          <a:r>
            <a:rPr lang="en-US" cap="none" sz="1400" b="0" i="0" u="none" baseline="0">
              <a:solidFill>
                <a:srgbClr val="000000"/>
              </a:solidFill>
              <a:latin typeface="ＭＳ 明朝"/>
              <a:ea typeface="ＭＳ 明朝"/>
              <a:cs typeface="ＭＳ 明朝"/>
            </a:rPr>
            <a:t>で報道されていました。津波による被災や放射能汚染によって移住せざるを得ない市町村が出てきました。</a:t>
          </a:r>
          <a:r>
            <a:rPr lang="en-US" cap="none" sz="1400" b="1" i="0" u="none" baseline="0">
              <a:solidFill>
                <a:srgbClr val="000000"/>
              </a:solidFill>
              <a:latin typeface="ＭＳ Ｐゴシック"/>
              <a:ea typeface="ＭＳ Ｐゴシック"/>
              <a:cs typeface="ＭＳ Ｐゴシック"/>
            </a:rPr>
            <a:t>北海道でも被災者１万人を受け入れる態勢づくり</a:t>
          </a:r>
          <a:r>
            <a:rPr lang="en-US" cap="none" sz="1400" b="0" i="0" u="none" baseline="0">
              <a:solidFill>
                <a:srgbClr val="000000"/>
              </a:solidFill>
              <a:latin typeface="ＭＳ 明朝"/>
              <a:ea typeface="ＭＳ 明朝"/>
              <a:cs typeface="ＭＳ 明朝"/>
            </a:rPr>
            <a:t>を本格化するそうです。原子力の事故は復興さえできないほど土地と自然と文化を破壊する現実を全人類が目の当たりにしてます。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p>
      </xdr:txBody>
    </xdr:sp>
    <xdr:clientData/>
  </xdr:twoCellAnchor>
  <xdr:twoCellAnchor>
    <xdr:from>
      <xdr:col>9</xdr:col>
      <xdr:colOff>304800</xdr:colOff>
      <xdr:row>10</xdr:row>
      <xdr:rowOff>257175</xdr:rowOff>
    </xdr:from>
    <xdr:to>
      <xdr:col>16</xdr:col>
      <xdr:colOff>66675</xdr:colOff>
      <xdr:row>13</xdr:row>
      <xdr:rowOff>552450</xdr:rowOff>
    </xdr:to>
    <xdr:sp>
      <xdr:nvSpPr>
        <xdr:cNvPr id="3" name="Text Box 18"/>
        <xdr:cNvSpPr txBox="1">
          <a:spLocks noChangeArrowheads="1"/>
        </xdr:cNvSpPr>
      </xdr:nvSpPr>
      <xdr:spPr>
        <a:xfrm>
          <a:off x="8820150" y="3838575"/>
          <a:ext cx="5686425" cy="19526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放射能汚染による野菜類、水道水、牛乳などの摂取制限が出されています。食品などの放射能汚染では、放射線を出す能力（ベクレル）という単位を使います。電球のワット数のうようなイメージになります。ワット数が大きい電球ほど明るく光るのと同じで、ベクレルが大きいほど強い放射線がでます。その放射線を受けたときの人体への影響の程度を示すのがシーベルトとです。
</a:t>
          </a:r>
          <a:r>
            <a:rPr lang="en-US" cap="none" sz="14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781050</xdr:colOff>
      <xdr:row>26</xdr:row>
      <xdr:rowOff>76200</xdr:rowOff>
    </xdr:from>
    <xdr:to>
      <xdr:col>12</xdr:col>
      <xdr:colOff>457200</xdr:colOff>
      <xdr:row>36</xdr:row>
      <xdr:rowOff>200025</xdr:rowOff>
    </xdr:to>
    <xdr:sp>
      <xdr:nvSpPr>
        <xdr:cNvPr id="1" name="Line 6"/>
        <xdr:cNvSpPr>
          <a:spLocks/>
        </xdr:cNvSpPr>
      </xdr:nvSpPr>
      <xdr:spPr>
        <a:xfrm flipH="1">
          <a:off x="12334875" y="6562725"/>
          <a:ext cx="1828800" cy="3257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0</xdr:row>
      <xdr:rowOff>104775</xdr:rowOff>
    </xdr:from>
    <xdr:to>
      <xdr:col>4</xdr:col>
      <xdr:colOff>847725</xdr:colOff>
      <xdr:row>2</xdr:row>
      <xdr:rowOff>104775</xdr:rowOff>
    </xdr:to>
    <xdr:sp>
      <xdr:nvSpPr>
        <xdr:cNvPr id="2" name="WordArt 17"/>
        <xdr:cNvSpPr>
          <a:spLocks/>
        </xdr:cNvSpPr>
      </xdr:nvSpPr>
      <xdr:spPr>
        <a:xfrm>
          <a:off x="171450" y="104775"/>
          <a:ext cx="5457825" cy="457200"/>
        </a:xfrm>
        <a:prstGeom prst="rect"/>
        <a:noFill/>
      </xdr:spPr>
      <xdr:txBody>
        <a:bodyPr fromWordArt="1" wrap="none" lIns="91440" tIns="45720" rIns="91440" bIns="45720">
          <a:prstTxWarp prst="textPlain"/>
        </a:bodyPr>
        <a:p>
          <a:pPr algn="ctr"/>
          <a:r>
            <a:rPr sz="3600" kern="10" spc="0">
              <a:ln w="19050" cmpd="sng">
                <a:solidFill>
                  <a:srgbClr val="000000"/>
                </a:solidFill>
                <a:headEnd type="none"/>
                <a:tailEnd type="none"/>
              </a:ln>
              <a:solidFill>
                <a:srgbClr val="0000FF"/>
              </a:solidFill>
              <a:latin typeface="ＭＳ Ｐゴシック"/>
              <a:cs typeface="ＭＳ Ｐゴシック"/>
            </a:rPr>
            <a:t>自然と科学なんでもニュース</a:t>
          </a:r>
        </a:p>
      </xdr:txBody>
    </xdr:sp>
    <xdr:clientData/>
  </xdr:twoCellAnchor>
  <xdr:twoCellAnchor>
    <xdr:from>
      <xdr:col>0</xdr:col>
      <xdr:colOff>57150</xdr:colOff>
      <xdr:row>3</xdr:row>
      <xdr:rowOff>76200</xdr:rowOff>
    </xdr:from>
    <xdr:to>
      <xdr:col>6</xdr:col>
      <xdr:colOff>952500</xdr:colOff>
      <xdr:row>7</xdr:row>
      <xdr:rowOff>323850</xdr:rowOff>
    </xdr:to>
    <xdr:sp>
      <xdr:nvSpPr>
        <xdr:cNvPr id="3" name="Text Box 18"/>
        <xdr:cNvSpPr txBox="1">
          <a:spLocks noChangeArrowheads="1"/>
        </xdr:cNvSpPr>
      </xdr:nvSpPr>
      <xdr:spPr>
        <a:xfrm>
          <a:off x="57150" y="762000"/>
          <a:ext cx="8058150" cy="1162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放射能による汚染が拡大しています。</a:t>
          </a:r>
          <a:r>
            <a:rPr lang="en-US" cap="none" sz="1100" b="0" i="0" u="none" baseline="0">
              <a:solidFill>
                <a:srgbClr val="000000"/>
              </a:solidFill>
              <a:latin typeface="ＭＳ 明朝"/>
              <a:ea typeface="ＭＳ 明朝"/>
              <a:cs typeface="ＭＳ 明朝"/>
            </a:rPr>
            <a:t>TV</a:t>
          </a:r>
          <a:r>
            <a:rPr lang="en-US" cap="none" sz="1100" b="0" i="0" u="none" baseline="0">
              <a:solidFill>
                <a:srgbClr val="000000"/>
              </a:solidFill>
              <a:latin typeface="ＭＳ 明朝"/>
              <a:ea typeface="ＭＳ 明朝"/>
              <a:cs typeface="ＭＳ 明朝"/>
            </a:rPr>
            <a:t>や新聞では連日</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Ｐゴシック"/>
              <a:ea typeface="ＭＳ Ｐゴシック"/>
              <a:cs typeface="ＭＳ Ｐゴシック"/>
            </a:rPr>
            <a:t>ミリシーベルト</a:t>
          </a:r>
          <a:r>
            <a:rPr lang="en-US" cap="none" sz="1100" b="1" i="0" u="none" baseline="0">
              <a:solidFill>
                <a:srgbClr val="000000"/>
              </a:solidFill>
              <a:latin typeface="ＭＳ Ｐゴシック"/>
              <a:ea typeface="ＭＳ Ｐゴシック"/>
              <a:cs typeface="ＭＳ Ｐゴシック"/>
            </a:rPr>
            <a:t>(mS</a:t>
          </a:r>
          <a:r>
            <a:rPr lang="en-US" cap="none" sz="1100" b="1" i="0" u="none" baseline="0">
              <a:solidFill>
                <a:srgbClr val="000000"/>
              </a:solidFill>
              <a:latin typeface="ＭＳ Ｐゴシック"/>
              <a:ea typeface="ＭＳ Ｐゴシック"/>
              <a:cs typeface="ＭＳ Ｐゴシック"/>
            </a:rPr>
            <a:t>ｖ</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、マイクロシーベルト</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μ</a:t>
          </a:r>
          <a:r>
            <a:rPr lang="en-US" cap="none" sz="1100" b="1" i="0" u="none" baseline="0">
              <a:solidFill>
                <a:srgbClr val="000000"/>
              </a:solidFill>
              <a:latin typeface="ＭＳ Ｐゴシック"/>
              <a:ea typeface="ＭＳ Ｐゴシック"/>
              <a:cs typeface="ＭＳ Ｐゴシック"/>
            </a:rPr>
            <a:t>S</a:t>
          </a:r>
          <a:r>
            <a:rPr lang="en-US" cap="none" sz="1100" b="1" i="0" u="none" baseline="0">
              <a:solidFill>
                <a:srgbClr val="000000"/>
              </a:solidFill>
              <a:latin typeface="ＭＳ Ｐゴシック"/>
              <a:ea typeface="ＭＳ Ｐゴシック"/>
              <a:cs typeface="ＭＳ Ｐゴシック"/>
            </a:rPr>
            <a:t>ｖ）</a:t>
          </a:r>
          <a:r>
            <a:rPr lang="en-US" cap="none" sz="1100" b="0" i="0" u="none" baseline="0">
              <a:solidFill>
                <a:srgbClr val="000000"/>
              </a:solidFill>
              <a:latin typeface="ＭＳ 明朝"/>
              <a:ea typeface="ＭＳ 明朝"/>
              <a:cs typeface="ＭＳ 明朝"/>
            </a:rPr>
            <a:t>などの聞きなれない単位の言葉が飛び交っています。シーベルトとはどんな意味を表す単位なのでしょう。</a:t>
          </a:r>
          <a:r>
            <a:rPr lang="en-US" cap="none" sz="1100" b="1" i="0" u="none" baseline="0">
              <a:solidFill>
                <a:srgbClr val="000000"/>
              </a:solidFill>
              <a:latin typeface="ＭＳ Ｐゴシック"/>
              <a:ea typeface="ＭＳ Ｐゴシック"/>
              <a:cs typeface="ＭＳ Ｐゴシック"/>
            </a:rPr>
            <a:t>シーベルト</a:t>
          </a:r>
          <a:r>
            <a:rPr lang="en-US" cap="none" sz="1100" b="1" i="0" u="none" baseline="0">
              <a:solidFill>
                <a:srgbClr val="000000"/>
              </a:solidFill>
              <a:latin typeface="ＭＳ Ｐゴシック"/>
              <a:ea typeface="ＭＳ Ｐゴシック"/>
              <a:cs typeface="ＭＳ Ｐゴシック"/>
            </a:rPr>
            <a:t>(Sv)</a:t>
          </a:r>
          <a:r>
            <a:rPr lang="en-US" cap="none" sz="1100" b="1" i="0" u="none" baseline="0">
              <a:solidFill>
                <a:srgbClr val="000000"/>
              </a:solidFill>
              <a:latin typeface="ＭＳ Ｐゴシック"/>
              <a:ea typeface="ＭＳ Ｐゴシック"/>
              <a:cs typeface="ＭＳ Ｐゴシック"/>
            </a:rPr>
            <a:t>とは、人体が放射線を浴びた時に予想される健康被害の程度を示すのに使われる数値</a:t>
          </a:r>
          <a:r>
            <a:rPr lang="en-US" cap="none" sz="1100" b="0" i="0" u="none" baseline="0">
              <a:solidFill>
                <a:srgbClr val="000000"/>
              </a:solidFill>
              <a:latin typeface="ＭＳ 明朝"/>
              <a:ea typeface="ＭＳ 明朝"/>
              <a:cs typeface="ＭＳ 明朝"/>
            </a:rPr>
            <a:t>です。</a:t>
          </a:r>
          <a:r>
            <a:rPr lang="en-US" cap="none" sz="1100" b="1" i="0" u="none" baseline="0">
              <a:solidFill>
                <a:srgbClr val="000000"/>
              </a:solidFill>
              <a:latin typeface="ＭＳ Ｐゴシック"/>
              <a:ea typeface="ＭＳ Ｐゴシック"/>
              <a:cs typeface="ＭＳ Ｐゴシック"/>
            </a:rPr>
            <a:t>１シーベルト</a:t>
          </a:r>
          <a:r>
            <a:rPr lang="en-US" cap="none" sz="1100" b="1" i="0" u="none" baseline="0">
              <a:solidFill>
                <a:srgbClr val="000000"/>
              </a:solidFill>
              <a:latin typeface="ＭＳ Ｐゴシック"/>
              <a:ea typeface="ＭＳ Ｐゴシック"/>
              <a:cs typeface="ＭＳ Ｐゴシック"/>
            </a:rPr>
            <a:t>(Sv)</a:t>
          </a:r>
          <a:r>
            <a:rPr lang="en-US" cap="none" sz="1100" b="1" i="0" u="none" baseline="0">
              <a:solidFill>
                <a:srgbClr val="000000"/>
              </a:solidFill>
              <a:latin typeface="ＭＳ Ｐゴシック"/>
              <a:ea typeface="ＭＳ Ｐゴシック"/>
              <a:cs typeface="ＭＳ Ｐゴシック"/>
            </a:rPr>
            <a:t>は急性放射線障害が現れるレベル</a:t>
          </a:r>
          <a:r>
            <a:rPr lang="en-US" cap="none" sz="1100" b="0" i="0" u="none" baseline="0">
              <a:solidFill>
                <a:srgbClr val="000000"/>
              </a:solidFill>
              <a:latin typeface="ＭＳ 明朝"/>
              <a:ea typeface="ＭＳ 明朝"/>
              <a:cs typeface="ＭＳ 明朝"/>
            </a:rPr>
            <a:t>で吐き気、おうと、眼球のにごりなどが現れるレベルです。広島・長崎の原爆投下後、</a:t>
          </a:r>
          <a:r>
            <a:rPr lang="en-US" cap="none" sz="1100" b="1" i="0" u="none" baseline="0">
              <a:solidFill>
                <a:srgbClr val="000000"/>
              </a:solidFill>
              <a:latin typeface="ＭＳ Ｐゴシック"/>
              <a:ea typeface="ＭＳ Ｐゴシック"/>
              <a:cs typeface="ＭＳ Ｐゴシック"/>
            </a:rPr>
            <a:t>多くの人々が吐き気・嘔吐・出血・脱毛などの急性症状</a:t>
          </a:r>
          <a:r>
            <a:rPr lang="en-US" cap="none" sz="1100" b="0" i="0" u="none" baseline="0">
              <a:solidFill>
                <a:srgbClr val="000000"/>
              </a:solidFill>
              <a:latin typeface="ＭＳ 明朝"/>
              <a:ea typeface="ＭＳ 明朝"/>
              <a:cs typeface="ＭＳ 明朝"/>
            </a:rPr>
            <a:t>が現れ、その後、長期間にわたって放射線障害で苦しみ、現在も亡くなる方が続いています。</a:t>
          </a:r>
          <a:r>
            <a:rPr lang="en-US" cap="none" sz="1100" b="0" i="0" u="none" baseline="0">
              <a:solidFill>
                <a:srgbClr val="000000"/>
              </a:solidFill>
              <a:latin typeface="ＭＳ 明朝"/>
              <a:ea typeface="ＭＳ 明朝"/>
              <a:cs typeface="ＭＳ 明朝"/>
            </a:rPr>
            <a:t>
</a:t>
          </a:r>
        </a:p>
      </xdr:txBody>
    </xdr:sp>
    <xdr:clientData/>
  </xdr:twoCellAnchor>
  <xdr:twoCellAnchor>
    <xdr:from>
      <xdr:col>7</xdr:col>
      <xdr:colOff>57150</xdr:colOff>
      <xdr:row>0</xdr:row>
      <xdr:rowOff>0</xdr:rowOff>
    </xdr:from>
    <xdr:to>
      <xdr:col>13</xdr:col>
      <xdr:colOff>942975</xdr:colOff>
      <xdr:row>7</xdr:row>
      <xdr:rowOff>333375</xdr:rowOff>
    </xdr:to>
    <xdr:sp>
      <xdr:nvSpPr>
        <xdr:cNvPr id="4" name="Text Box 18"/>
        <xdr:cNvSpPr txBox="1">
          <a:spLocks noChangeArrowheads="1"/>
        </xdr:cNvSpPr>
      </xdr:nvSpPr>
      <xdr:spPr>
        <a:xfrm>
          <a:off x="8410575" y="0"/>
          <a:ext cx="7315200" cy="1933575"/>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「ただちに健康に影響はありません」</a:t>
          </a:r>
          <a:r>
            <a:rPr lang="en-US" cap="none" sz="1100" b="0" i="0" u="none" baseline="0">
              <a:solidFill>
                <a:srgbClr val="000000"/>
              </a:solidFill>
              <a:latin typeface="ＭＳ 明朝"/>
              <a:ea typeface="ＭＳ 明朝"/>
              <a:cs typeface="ＭＳ 明朝"/>
            </a:rPr>
            <a:t>という言葉がよく使われています。なんだかはっきりしない言葉です。放射線は非常に強いエネルギーを持つ粒子線や電磁波で、染色体や遺伝子を細胞レベルで破壊します。そのため、怪我などのように見た目ですぐに出血などの症状が現れるわけではありません。長期間にわたってじわじわと影響が出てきます。人々の不安を和らげるためにこうした表現が使われていると思いますが、実際には</a:t>
          </a:r>
          <a:r>
            <a:rPr lang="en-US" cap="none" sz="1100" b="1" i="0" u="none" baseline="0">
              <a:solidFill>
                <a:srgbClr val="000000"/>
              </a:solidFill>
              <a:latin typeface="ＭＳ 明朝"/>
              <a:ea typeface="ＭＳ 明朝"/>
              <a:cs typeface="ＭＳ 明朝"/>
            </a:rPr>
            <a:t>、</a:t>
          </a:r>
          <a:r>
            <a:rPr lang="en-US" cap="none" sz="1400" b="1" i="0" u="none" baseline="0">
              <a:solidFill>
                <a:srgbClr val="000000"/>
              </a:solidFill>
              <a:latin typeface="ＭＳ Ｐゴシック"/>
              <a:ea typeface="ＭＳ Ｐゴシック"/>
              <a:cs typeface="ＭＳ Ｐゴシック"/>
            </a:rPr>
            <a:t>「やがて健康に影響がでるおそれがあります」</a:t>
          </a:r>
          <a:r>
            <a:rPr lang="en-US" cap="none" sz="1100" b="0" i="0" u="none" baseline="0">
              <a:solidFill>
                <a:srgbClr val="000000"/>
              </a:solidFill>
              <a:latin typeface="ＭＳ 明朝"/>
              <a:ea typeface="ＭＳ 明朝"/>
              <a:cs typeface="ＭＳ 明朝"/>
            </a:rPr>
            <a:t>というのが正確な表現です。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1" i="0" u="none" baseline="0">
              <a:solidFill>
                <a:srgbClr val="000000"/>
              </a:solidFill>
              <a:latin typeface="ＭＳ Ｐゴシック"/>
              <a:ea typeface="ＭＳ Ｐゴシック"/>
              <a:cs typeface="ＭＳ Ｐゴシック"/>
            </a:rPr>
            <a:t>レントゲンや</a:t>
          </a:r>
          <a:r>
            <a:rPr lang="en-US" cap="none" sz="1400" b="1" i="0" u="none" baseline="0">
              <a:solidFill>
                <a:srgbClr val="000000"/>
              </a:solidFill>
              <a:latin typeface="ＭＳ Ｐゴシック"/>
              <a:ea typeface="ＭＳ Ｐゴシック"/>
              <a:cs typeface="ＭＳ Ｐゴシック"/>
            </a:rPr>
            <a:t>CT</a:t>
          </a:r>
          <a:r>
            <a:rPr lang="en-US" cap="none" sz="1400" b="1" i="0" u="none" baseline="0">
              <a:solidFill>
                <a:srgbClr val="000000"/>
              </a:solidFill>
              <a:latin typeface="ＭＳ Ｐゴシック"/>
              <a:ea typeface="ＭＳ Ｐゴシック"/>
              <a:cs typeface="ＭＳ Ｐゴシック"/>
            </a:rPr>
            <a:t>の放射線と比較して数値が小さいから安全だということはありません</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一瞬だけ浴びる場合と、何時間、何日間もあびる続ける状態を一緒に比較することは非科学的で何の意味もありません。下の表に</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時間、</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年に換算した数値を出しました。発表された数値の意味を自分で理解することが大切です。</a:t>
          </a:r>
        </a:p>
      </xdr:txBody>
    </xdr:sp>
    <xdr:clientData/>
  </xdr:twoCellAnchor>
  <xdr:twoCellAnchor>
    <xdr:from>
      <xdr:col>9</xdr:col>
      <xdr:colOff>400050</xdr:colOff>
      <xdr:row>18</xdr:row>
      <xdr:rowOff>352425</xdr:rowOff>
    </xdr:from>
    <xdr:to>
      <xdr:col>9</xdr:col>
      <xdr:colOff>876300</xdr:colOff>
      <xdr:row>32</xdr:row>
      <xdr:rowOff>104775</xdr:rowOff>
    </xdr:to>
    <xdr:sp>
      <xdr:nvSpPr>
        <xdr:cNvPr id="5" name="Line 6"/>
        <xdr:cNvSpPr>
          <a:spLocks/>
        </xdr:cNvSpPr>
      </xdr:nvSpPr>
      <xdr:spPr>
        <a:xfrm>
          <a:off x="10877550" y="4933950"/>
          <a:ext cx="476250" cy="3333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428625</xdr:colOff>
      <xdr:row>54</xdr:row>
      <xdr:rowOff>95250</xdr:rowOff>
    </xdr:to>
    <xdr:pic>
      <xdr:nvPicPr>
        <xdr:cNvPr id="1" name="Picture 1"/>
        <xdr:cNvPicPr preferRelativeResize="1">
          <a:picLocks noChangeAspect="1"/>
        </xdr:cNvPicPr>
      </xdr:nvPicPr>
      <xdr:blipFill>
        <a:blip r:embed="rId1"/>
        <a:stretch>
          <a:fillRect/>
        </a:stretch>
      </xdr:blipFill>
      <xdr:spPr>
        <a:xfrm>
          <a:off x="0" y="0"/>
          <a:ext cx="14830425" cy="935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a.wikipedia.org/wiki/%E5%8E%9F%E5%AD%90%E5%8A%9B%E7%99%BA%E9%9B%BB%E6%89%80" TargetMode="External" /><Relationship Id="rId2" Type="http://schemas.openxmlformats.org/officeDocument/2006/relationships/hyperlink" Target="http://ja.wikipedia.org/wiki/X%E7%B7%9A%E5%86%99%E7%9C%9F" TargetMode="External" /><Relationship Id="rId3" Type="http://schemas.openxmlformats.org/officeDocument/2006/relationships/hyperlink" Target=".E8.A2.AB.E6.9B.9D.E3.81.AE.E5.AF.BE.E7.AD.96" TargetMode="External" /><Relationship Id="rId4" Type="http://schemas.openxmlformats.org/officeDocument/2006/relationships/hyperlink" Target="http://ja.wikipedia.org/wiki/%E3%82%B3%E3%83%B3%E3%83%94%E3%83%A5%E3%83%BC%E3%82%BF%E6%96%AD%E5%B1%A4%E6%92%AE%E5%BD%B1" TargetMode="External" /><Relationship Id="rId5" Type="http://schemas.openxmlformats.org/officeDocument/2006/relationships/hyperlink" Target="http://ja.wikipedia.org/wiki/%E7%99%BD%E8%A1%80%E7%90%83" TargetMode="External" /><Relationship Id="rId6" Type="http://schemas.openxmlformats.org/officeDocument/2006/relationships/hyperlink" Target="http://ja.wikipedia.org/wiki/%E3%83%AA%E3%83%B3%E3%83%91%E7%90%83"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45"/>
  <sheetViews>
    <sheetView view="pageBreakPreview" zoomScale="55" zoomScaleNormal="50" zoomScaleSheetLayoutView="55" zoomScalePageLayoutView="0" workbookViewId="0" topLeftCell="A28">
      <selection activeCell="H23" sqref="H23"/>
    </sheetView>
  </sheetViews>
  <sheetFormatPr defaultColWidth="9.00390625" defaultRowHeight="13.5"/>
  <cols>
    <col min="1" max="5" width="10.75390625" style="2" customWidth="1"/>
    <col min="6" max="7" width="11.125" style="2" customWidth="1"/>
    <col min="8" max="9" width="17.875" style="2" customWidth="1"/>
    <col min="10" max="10" width="13.75390625" style="3" customWidth="1"/>
    <col min="11" max="11" width="14.125" style="1" customWidth="1"/>
    <col min="12" max="12" width="13.875" style="75" customWidth="1"/>
    <col min="13" max="16384" width="9.00390625" style="1" customWidth="1"/>
  </cols>
  <sheetData>
    <row r="1" spans="1:7" ht="18" customHeight="1">
      <c r="A1" s="43"/>
      <c r="B1" s="44"/>
      <c r="C1" s="44"/>
      <c r="D1" s="44"/>
      <c r="E1" s="44"/>
      <c r="F1" s="114" t="s">
        <v>38</v>
      </c>
      <c r="G1" s="115"/>
    </row>
    <row r="2" spans="1:7" ht="18" customHeight="1">
      <c r="A2" s="41"/>
      <c r="B2" s="42"/>
      <c r="C2" s="42"/>
      <c r="D2" s="42"/>
      <c r="E2" s="42"/>
      <c r="F2" s="116" t="s">
        <v>28</v>
      </c>
      <c r="G2" s="117"/>
    </row>
    <row r="3" spans="1:7" ht="18" customHeight="1" thickBot="1">
      <c r="A3" s="45"/>
      <c r="B3" s="46"/>
      <c r="C3" s="46"/>
      <c r="D3" s="46"/>
      <c r="E3" s="46"/>
      <c r="F3" s="118" t="s">
        <v>29</v>
      </c>
      <c r="G3" s="119"/>
    </row>
    <row r="4" spans="1:12" s="26" customFormat="1" ht="30" customHeight="1">
      <c r="A4" s="25"/>
      <c r="B4" s="25"/>
      <c r="C4" s="25"/>
      <c r="D4" s="25"/>
      <c r="E4" s="25"/>
      <c r="F4" s="25"/>
      <c r="G4" s="25"/>
      <c r="H4" s="25"/>
      <c r="I4" s="25"/>
      <c r="J4" s="50"/>
      <c r="L4" s="80"/>
    </row>
    <row r="5" spans="1:12" s="26" customFormat="1" ht="30" customHeight="1">
      <c r="A5" s="25"/>
      <c r="B5" s="25"/>
      <c r="C5" s="25"/>
      <c r="D5" s="25"/>
      <c r="E5" s="25"/>
      <c r="F5" s="25"/>
      <c r="G5" s="25"/>
      <c r="H5" s="25"/>
      <c r="I5" s="25"/>
      <c r="J5" s="50"/>
      <c r="L5" s="80"/>
    </row>
    <row r="6" spans="1:12" s="26" customFormat="1" ht="30" customHeight="1">
      <c r="A6" s="25"/>
      <c r="B6" s="25"/>
      <c r="C6" s="25"/>
      <c r="D6" s="25"/>
      <c r="E6" s="25"/>
      <c r="F6" s="25"/>
      <c r="G6" s="25"/>
      <c r="H6" s="25"/>
      <c r="I6" s="25"/>
      <c r="J6" s="50"/>
      <c r="L6" s="80"/>
    </row>
    <row r="7" spans="1:12" s="26" customFormat="1" ht="30" customHeight="1">
      <c r="A7" s="25"/>
      <c r="B7" s="25"/>
      <c r="C7" s="25"/>
      <c r="D7" s="25"/>
      <c r="E7" s="25"/>
      <c r="F7" s="25"/>
      <c r="G7" s="25"/>
      <c r="H7" s="25"/>
      <c r="I7" s="25"/>
      <c r="J7" s="50"/>
      <c r="L7" s="80"/>
    </row>
    <row r="8" spans="1:12" s="26" customFormat="1" ht="36" customHeight="1">
      <c r="A8" s="25"/>
      <c r="B8" s="25"/>
      <c r="C8" s="25"/>
      <c r="D8" s="25"/>
      <c r="E8" s="25"/>
      <c r="F8" s="25"/>
      <c r="G8" s="25"/>
      <c r="H8" s="25"/>
      <c r="I8" s="25"/>
      <c r="J8" s="50"/>
      <c r="L8" s="80"/>
    </row>
    <row r="9" spans="1:12" s="26" customFormat="1" ht="36" customHeight="1">
      <c r="A9" s="25"/>
      <c r="B9" s="25"/>
      <c r="C9" s="25"/>
      <c r="D9" s="25"/>
      <c r="E9" s="25"/>
      <c r="F9" s="25"/>
      <c r="G9" s="25"/>
      <c r="H9" s="25"/>
      <c r="I9" s="25"/>
      <c r="J9" s="50"/>
      <c r="L9" s="80"/>
    </row>
    <row r="10" spans="1:12" s="26" customFormat="1" ht="36" customHeight="1" thickBot="1">
      <c r="A10" s="25"/>
      <c r="B10" s="25"/>
      <c r="C10" s="25"/>
      <c r="D10" s="25"/>
      <c r="E10" s="25"/>
      <c r="F10" s="25"/>
      <c r="G10" s="25"/>
      <c r="H10" s="25"/>
      <c r="I10" s="25"/>
      <c r="J10" s="50"/>
      <c r="L10" s="80"/>
    </row>
    <row r="11" spans="1:12" ht="35.25" customHeight="1">
      <c r="A11" s="98" t="s">
        <v>52</v>
      </c>
      <c r="B11" s="99"/>
      <c r="C11" s="99"/>
      <c r="D11" s="99"/>
      <c r="E11" s="99"/>
      <c r="F11" s="99"/>
      <c r="G11" s="100"/>
      <c r="H11" s="85" t="s">
        <v>42</v>
      </c>
      <c r="I11" s="96" t="s">
        <v>49</v>
      </c>
      <c r="J11" s="1"/>
      <c r="L11" s="1"/>
    </row>
    <row r="12" spans="1:12" ht="35.25" customHeight="1" thickBot="1">
      <c r="A12" s="101"/>
      <c r="B12" s="102"/>
      <c r="C12" s="102"/>
      <c r="D12" s="102"/>
      <c r="E12" s="102"/>
      <c r="F12" s="102"/>
      <c r="G12" s="103"/>
      <c r="H12" s="86"/>
      <c r="I12" s="97"/>
      <c r="J12" s="1"/>
      <c r="L12" s="1"/>
    </row>
    <row r="13" spans="1:12" ht="60" customHeight="1">
      <c r="A13" s="104" t="s">
        <v>55</v>
      </c>
      <c r="B13" s="105"/>
      <c r="C13" s="105"/>
      <c r="D13" s="105"/>
      <c r="E13" s="105"/>
      <c r="F13" s="105"/>
      <c r="G13" s="106"/>
      <c r="H13" s="77">
        <v>2400</v>
      </c>
      <c r="I13" s="81">
        <f aca="true" t="shared" si="0" ref="I13:I21">4545.5*10/H13</f>
        <v>18.939583333333335</v>
      </c>
      <c r="J13" s="1"/>
      <c r="L13" s="1"/>
    </row>
    <row r="14" spans="1:12" ht="60" customHeight="1">
      <c r="A14" s="107" t="s">
        <v>50</v>
      </c>
      <c r="B14" s="108"/>
      <c r="C14" s="108"/>
      <c r="D14" s="108"/>
      <c r="E14" s="108"/>
      <c r="F14" s="108"/>
      <c r="G14" s="109"/>
      <c r="H14" s="78">
        <v>12000000</v>
      </c>
      <c r="I14" s="82">
        <f t="shared" si="0"/>
        <v>0.003787916666666667</v>
      </c>
      <c r="J14" s="1"/>
      <c r="L14" s="1"/>
    </row>
    <row r="15" spans="1:12" ht="60" customHeight="1">
      <c r="A15" s="107" t="s">
        <v>56</v>
      </c>
      <c r="B15" s="108"/>
      <c r="C15" s="108"/>
      <c r="D15" s="108"/>
      <c r="E15" s="108"/>
      <c r="F15" s="108"/>
      <c r="G15" s="109"/>
      <c r="H15" s="78">
        <v>3500</v>
      </c>
      <c r="I15" s="82">
        <f t="shared" si="0"/>
        <v>12.987142857142857</v>
      </c>
      <c r="J15" s="1"/>
      <c r="L15" s="1"/>
    </row>
    <row r="16" spans="1:11" ht="60" customHeight="1">
      <c r="A16" s="107" t="s">
        <v>57</v>
      </c>
      <c r="B16" s="108"/>
      <c r="C16" s="108"/>
      <c r="D16" s="108"/>
      <c r="E16" s="108"/>
      <c r="F16" s="108"/>
      <c r="G16" s="109"/>
      <c r="H16" s="78">
        <v>2300</v>
      </c>
      <c r="I16" s="82">
        <f t="shared" si="0"/>
        <v>19.76304347826087</v>
      </c>
      <c r="J16" s="57"/>
      <c r="K16" s="58"/>
    </row>
    <row r="17" spans="1:11" ht="60" customHeight="1">
      <c r="A17" s="107" t="s">
        <v>51</v>
      </c>
      <c r="B17" s="108"/>
      <c r="C17" s="108"/>
      <c r="D17" s="108"/>
      <c r="E17" s="108"/>
      <c r="F17" s="108"/>
      <c r="G17" s="109"/>
      <c r="H17" s="78">
        <v>4340</v>
      </c>
      <c r="I17" s="82">
        <f t="shared" si="0"/>
        <v>10.473502304147466</v>
      </c>
      <c r="J17" s="57"/>
      <c r="K17" s="58"/>
    </row>
    <row r="18" spans="1:11" ht="60" customHeight="1">
      <c r="A18" s="107" t="s">
        <v>58</v>
      </c>
      <c r="B18" s="108"/>
      <c r="C18" s="108"/>
      <c r="D18" s="108"/>
      <c r="E18" s="108"/>
      <c r="F18" s="108"/>
      <c r="G18" s="109"/>
      <c r="H18" s="78">
        <v>965</v>
      </c>
      <c r="I18" s="82">
        <f t="shared" si="0"/>
        <v>47.10362694300518</v>
      </c>
      <c r="J18" s="57"/>
      <c r="K18" s="58"/>
    </row>
    <row r="19" spans="1:11" ht="28.5" customHeight="1">
      <c r="A19" s="107" t="s">
        <v>53</v>
      </c>
      <c r="B19" s="108"/>
      <c r="C19" s="108"/>
      <c r="D19" s="108"/>
      <c r="E19" s="108"/>
      <c r="F19" s="108"/>
      <c r="G19" s="109"/>
      <c r="H19" s="78">
        <v>300</v>
      </c>
      <c r="I19" s="82">
        <f t="shared" si="0"/>
        <v>151.51666666666668</v>
      </c>
      <c r="J19" s="57"/>
      <c r="K19" s="58"/>
    </row>
    <row r="20" spans="1:11" ht="28.5" customHeight="1" thickBot="1">
      <c r="A20" s="111" t="s">
        <v>54</v>
      </c>
      <c r="B20" s="112"/>
      <c r="C20" s="112"/>
      <c r="D20" s="112"/>
      <c r="E20" s="112"/>
      <c r="F20" s="112"/>
      <c r="G20" s="113"/>
      <c r="H20" s="79">
        <v>100</v>
      </c>
      <c r="I20" s="83">
        <f t="shared" si="0"/>
        <v>454.55</v>
      </c>
      <c r="J20" s="57"/>
      <c r="K20" s="58"/>
    </row>
    <row r="21" spans="1:11" ht="44.25" customHeight="1" thickBot="1">
      <c r="A21" s="111" t="s">
        <v>54</v>
      </c>
      <c r="B21" s="112"/>
      <c r="C21" s="112"/>
      <c r="D21" s="112"/>
      <c r="E21" s="112"/>
      <c r="F21" s="112"/>
      <c r="G21" s="113"/>
      <c r="H21" s="79">
        <v>4080</v>
      </c>
      <c r="I21" s="83">
        <f t="shared" si="0"/>
        <v>11.14093137254902</v>
      </c>
      <c r="J21" s="57"/>
      <c r="K21" s="58"/>
    </row>
    <row r="22" spans="1:11" ht="44.25" customHeight="1">
      <c r="A22" s="56"/>
      <c r="B22" s="57"/>
      <c r="C22" s="57"/>
      <c r="D22" s="57"/>
      <c r="E22" s="57"/>
      <c r="F22" s="57"/>
      <c r="G22" s="57"/>
      <c r="H22" s="57"/>
      <c r="I22" s="57"/>
      <c r="J22" s="57"/>
      <c r="K22" s="58"/>
    </row>
    <row r="23" spans="1:11" ht="44.25" customHeight="1">
      <c r="A23" s="56"/>
      <c r="B23" s="57"/>
      <c r="C23" s="57"/>
      <c r="D23" s="57"/>
      <c r="E23" s="57"/>
      <c r="F23" s="57"/>
      <c r="G23" s="57"/>
      <c r="H23" s="57"/>
      <c r="I23" s="57"/>
      <c r="J23" s="57"/>
      <c r="K23" s="58"/>
    </row>
    <row r="24" spans="1:11" ht="44.25" customHeight="1">
      <c r="A24" s="56"/>
      <c r="B24" s="57"/>
      <c r="C24" s="57"/>
      <c r="D24" s="57"/>
      <c r="E24" s="57"/>
      <c r="F24" s="57"/>
      <c r="G24" s="57"/>
      <c r="H24" s="57"/>
      <c r="I24" s="57"/>
      <c r="J24" s="57"/>
      <c r="K24" s="58"/>
    </row>
    <row r="25" spans="1:11" ht="44.25" customHeight="1">
      <c r="A25" s="56"/>
      <c r="B25" s="57"/>
      <c r="C25" s="57"/>
      <c r="D25" s="57"/>
      <c r="E25" s="57"/>
      <c r="F25" s="57"/>
      <c r="G25" s="57"/>
      <c r="H25" s="57"/>
      <c r="I25" s="57"/>
      <c r="J25" s="57"/>
      <c r="K25" s="58"/>
    </row>
    <row r="26" spans="1:11" ht="44.25" customHeight="1">
      <c r="A26" s="56"/>
      <c r="B26" s="57"/>
      <c r="C26" s="57"/>
      <c r="D26" s="57"/>
      <c r="E26" s="57"/>
      <c r="F26" s="57"/>
      <c r="G26" s="57"/>
      <c r="H26" s="57"/>
      <c r="I26" s="57"/>
      <c r="J26" s="57"/>
      <c r="K26" s="58"/>
    </row>
    <row r="27" spans="1:11" ht="44.25" customHeight="1">
      <c r="A27" s="56"/>
      <c r="B27" s="57"/>
      <c r="C27" s="57"/>
      <c r="D27" s="57"/>
      <c r="E27" s="57"/>
      <c r="F27" s="57"/>
      <c r="G27" s="57"/>
      <c r="H27" s="57"/>
      <c r="I27" s="57"/>
      <c r="J27" s="57"/>
      <c r="K27" s="58"/>
    </row>
    <row r="28" spans="1:11" ht="44.25" customHeight="1">
      <c r="A28" s="56"/>
      <c r="B28" s="57"/>
      <c r="C28" s="57"/>
      <c r="D28" s="57"/>
      <c r="E28" s="57"/>
      <c r="F28" s="57"/>
      <c r="G28" s="57"/>
      <c r="H28" s="57"/>
      <c r="I28" s="57"/>
      <c r="J28" s="57"/>
      <c r="K28" s="58"/>
    </row>
    <row r="29" spans="1:12" s="63" customFormat="1" ht="22.5" customHeight="1">
      <c r="A29" s="59"/>
      <c r="B29" s="60" t="s">
        <v>43</v>
      </c>
      <c r="C29" s="61"/>
      <c r="D29" s="61"/>
      <c r="E29" s="61"/>
      <c r="F29" s="61"/>
      <c r="G29" s="61"/>
      <c r="H29" s="61"/>
      <c r="I29" s="61"/>
      <c r="J29" s="61"/>
      <c r="K29" s="62"/>
      <c r="L29" s="76"/>
    </row>
    <row r="30" spans="1:12" s="73" customFormat="1" ht="22.5" customHeight="1">
      <c r="A30" s="69"/>
      <c r="B30" s="70" t="s">
        <v>44</v>
      </c>
      <c r="C30" s="70" t="s">
        <v>45</v>
      </c>
      <c r="D30" s="70"/>
      <c r="E30" s="70"/>
      <c r="F30" s="70" t="s">
        <v>46</v>
      </c>
      <c r="G30" s="70" t="s">
        <v>47</v>
      </c>
      <c r="H30" s="70" t="s">
        <v>48</v>
      </c>
      <c r="I30" s="71"/>
      <c r="J30" s="71"/>
      <c r="K30" s="72"/>
      <c r="L30" s="76"/>
    </row>
    <row r="31" spans="1:12" s="63" customFormat="1" ht="22.5" customHeight="1">
      <c r="A31" s="59"/>
      <c r="B31" s="61">
        <f>C31*F31*G31*H31</f>
        <v>0.132</v>
      </c>
      <c r="C31" s="61">
        <v>300</v>
      </c>
      <c r="D31" s="61"/>
      <c r="E31" s="61"/>
      <c r="F31" s="61">
        <v>2.2E-05</v>
      </c>
      <c r="G31" s="61">
        <v>1</v>
      </c>
      <c r="H31" s="61">
        <v>20</v>
      </c>
      <c r="I31" s="61"/>
      <c r="J31" s="61"/>
      <c r="K31" s="62"/>
      <c r="L31" s="76"/>
    </row>
    <row r="32" spans="1:12" s="63" customFormat="1" ht="22.5" customHeight="1">
      <c r="A32" s="59"/>
      <c r="B32" s="61">
        <f>C32*F32*G32*H32</f>
        <v>1.1</v>
      </c>
      <c r="C32" s="61">
        <v>5000</v>
      </c>
      <c r="D32" s="61"/>
      <c r="E32" s="61"/>
      <c r="F32" s="61">
        <v>2.2E-05</v>
      </c>
      <c r="G32" s="61">
        <v>1</v>
      </c>
      <c r="H32" s="61">
        <v>10</v>
      </c>
      <c r="I32" s="61"/>
      <c r="J32" s="61"/>
      <c r="K32" s="62"/>
      <c r="L32" s="76"/>
    </row>
    <row r="33" spans="1:12" s="67" customFormat="1" ht="22.5" customHeight="1">
      <c r="A33" s="68">
        <f>B32/C32</f>
        <v>0.00022</v>
      </c>
      <c r="B33" s="64"/>
      <c r="C33" s="64"/>
      <c r="D33" s="64"/>
      <c r="E33" s="64"/>
      <c r="F33" s="64"/>
      <c r="G33" s="64"/>
      <c r="H33" s="64"/>
      <c r="I33" s="64"/>
      <c r="J33" s="65"/>
      <c r="K33" s="66"/>
      <c r="L33" s="75"/>
    </row>
    <row r="34" spans="2:8" ht="36" customHeight="1">
      <c r="B34" s="74">
        <v>1.1</v>
      </c>
      <c r="C34" s="74">
        <v>5000</v>
      </c>
      <c r="D34" s="74"/>
      <c r="E34" s="74"/>
      <c r="F34" s="2">
        <f>C34/B34</f>
        <v>4545.454545454545</v>
      </c>
      <c r="H34" s="74">
        <v>4545.454545454545</v>
      </c>
    </row>
    <row r="35" spans="2:5" ht="36" customHeight="1">
      <c r="B35" s="2">
        <v>1</v>
      </c>
      <c r="C35" s="64">
        <f>B35*F34</f>
        <v>4545.454545454545</v>
      </c>
      <c r="D35" s="64"/>
      <c r="E35" s="64"/>
    </row>
    <row r="36" ht="36" customHeight="1"/>
    <row r="37" spans="1:12" s="26" customFormat="1" ht="20.25" customHeight="1">
      <c r="A37" s="110" t="s">
        <v>40</v>
      </c>
      <c r="B37" s="110"/>
      <c r="C37" s="110"/>
      <c r="D37" s="110"/>
      <c r="E37" s="110"/>
      <c r="F37" s="110"/>
      <c r="G37" s="110"/>
      <c r="H37" s="110"/>
      <c r="I37" s="25"/>
      <c r="J37" s="51" t="s">
        <v>13</v>
      </c>
      <c r="L37" s="75"/>
    </row>
    <row r="38" spans="1:12" s="26" customFormat="1" ht="20.25" customHeight="1" thickBot="1">
      <c r="A38" s="84" t="s">
        <v>41</v>
      </c>
      <c r="B38" s="84"/>
      <c r="C38" s="84"/>
      <c r="D38" s="84"/>
      <c r="E38" s="84"/>
      <c r="F38" s="84"/>
      <c r="G38" s="84"/>
      <c r="H38" s="84"/>
      <c r="I38" s="25"/>
      <c r="J38" s="51" t="s">
        <v>14</v>
      </c>
      <c r="L38" s="75"/>
    </row>
    <row r="39" spans="1:11" ht="40.5" customHeight="1">
      <c r="A39" s="87" t="s">
        <v>36</v>
      </c>
      <c r="B39" s="88"/>
      <c r="C39" s="88"/>
      <c r="D39" s="88"/>
      <c r="E39" s="88"/>
      <c r="F39" s="88"/>
      <c r="G39" s="88"/>
      <c r="H39" s="88"/>
      <c r="I39" s="88"/>
      <c r="J39" s="89"/>
      <c r="K39" s="53"/>
    </row>
    <row r="40" spans="1:11" ht="26.25" customHeight="1">
      <c r="A40" s="90"/>
      <c r="B40" s="91"/>
      <c r="C40" s="91"/>
      <c r="D40" s="91"/>
      <c r="E40" s="91"/>
      <c r="F40" s="91"/>
      <c r="G40" s="91"/>
      <c r="H40" s="91"/>
      <c r="I40" s="91"/>
      <c r="J40" s="92"/>
      <c r="K40" s="7" t="s">
        <v>39</v>
      </c>
    </row>
    <row r="41" spans="1:11" ht="38.25" customHeight="1" thickBot="1">
      <c r="A41" s="93"/>
      <c r="B41" s="94"/>
      <c r="C41" s="94"/>
      <c r="D41" s="94"/>
      <c r="E41" s="94"/>
      <c r="F41" s="94"/>
      <c r="G41" s="94"/>
      <c r="H41" s="94"/>
      <c r="I41" s="94"/>
      <c r="J41" s="95"/>
      <c r="K41" s="27">
        <v>18.4</v>
      </c>
    </row>
    <row r="42" ht="8.25" customHeight="1" thickBot="1"/>
    <row r="43" spans="1:11" ht="42" customHeight="1">
      <c r="A43" s="87" t="s">
        <v>37</v>
      </c>
      <c r="B43" s="88"/>
      <c r="C43" s="88"/>
      <c r="D43" s="88"/>
      <c r="E43" s="88"/>
      <c r="F43" s="88"/>
      <c r="G43" s="88"/>
      <c r="H43" s="88"/>
      <c r="I43" s="88"/>
      <c r="J43" s="89"/>
      <c r="K43" s="53"/>
    </row>
    <row r="44" spans="1:11" ht="26.25" customHeight="1">
      <c r="A44" s="90"/>
      <c r="B44" s="91"/>
      <c r="C44" s="91"/>
      <c r="D44" s="91"/>
      <c r="E44" s="91"/>
      <c r="F44" s="91"/>
      <c r="G44" s="91"/>
      <c r="H44" s="91"/>
      <c r="I44" s="91"/>
      <c r="J44" s="92"/>
      <c r="K44" s="7" t="s">
        <v>39</v>
      </c>
    </row>
    <row r="45" spans="1:11" ht="46.5" customHeight="1" thickBot="1">
      <c r="A45" s="93"/>
      <c r="B45" s="94"/>
      <c r="C45" s="94"/>
      <c r="D45" s="94"/>
      <c r="E45" s="94"/>
      <c r="F45" s="94"/>
      <c r="G45" s="94"/>
      <c r="H45" s="94"/>
      <c r="I45" s="94"/>
      <c r="J45" s="95"/>
      <c r="K45" s="27" t="e">
        <f>#REF!*1000</f>
        <v>#REF!</v>
      </c>
    </row>
  </sheetData>
  <sheetProtection/>
  <mergeCells count="19">
    <mergeCell ref="F1:G1"/>
    <mergeCell ref="F2:G2"/>
    <mergeCell ref="F3:G3"/>
    <mergeCell ref="A20:G20"/>
    <mergeCell ref="A19:G19"/>
    <mergeCell ref="A37:H37"/>
    <mergeCell ref="A17:G17"/>
    <mergeCell ref="A18:G18"/>
    <mergeCell ref="A21:G21"/>
    <mergeCell ref="A38:H38"/>
    <mergeCell ref="H11:H12"/>
    <mergeCell ref="A39:J41"/>
    <mergeCell ref="A43:J45"/>
    <mergeCell ref="I11:I12"/>
    <mergeCell ref="A11:G12"/>
    <mergeCell ref="A13:G13"/>
    <mergeCell ref="A14:G14"/>
    <mergeCell ref="A15:G15"/>
    <mergeCell ref="A16:G16"/>
  </mergeCells>
  <printOptions/>
  <pageMargins left="0.6" right="0.41" top="0.75" bottom="0.75" header="0.3" footer="0.3"/>
  <pageSetup horizontalDpi="300" verticalDpi="300" orientation="landscape" paperSize="8" r:id="rId2"/>
  <drawing r:id="rId1"/>
</worksheet>
</file>

<file path=xl/worksheets/sheet2.xml><?xml version="1.0" encoding="utf-8"?>
<worksheet xmlns="http://schemas.openxmlformats.org/spreadsheetml/2006/main" xmlns:r="http://schemas.openxmlformats.org/officeDocument/2006/relationships">
  <dimension ref="A1:N37"/>
  <sheetViews>
    <sheetView view="pageLayout" zoomScale="71" zoomScaleNormal="50" zoomScalePageLayoutView="71" workbookViewId="0" topLeftCell="A20">
      <selection activeCell="N37" sqref="A1:N37"/>
    </sheetView>
  </sheetViews>
  <sheetFormatPr defaultColWidth="9.00390625" defaultRowHeight="13.5"/>
  <cols>
    <col min="1" max="1" width="15.875" style="2" customWidth="1"/>
    <col min="2" max="7" width="15.625" style="2" customWidth="1"/>
    <col min="8" max="8" width="13.75390625" style="3" customWidth="1"/>
    <col min="9" max="14" width="14.125" style="1" customWidth="1"/>
    <col min="15" max="16384" width="9.00390625" style="1" customWidth="1"/>
  </cols>
  <sheetData>
    <row r="1" spans="1:7" ht="18" customHeight="1">
      <c r="A1" s="43"/>
      <c r="B1" s="44"/>
      <c r="C1" s="44"/>
      <c r="D1" s="44"/>
      <c r="E1" s="47"/>
      <c r="F1" s="114" t="s">
        <v>30</v>
      </c>
      <c r="G1" s="115"/>
    </row>
    <row r="2" spans="1:7" ht="18" customHeight="1">
      <c r="A2" s="41"/>
      <c r="B2" s="42"/>
      <c r="C2" s="42"/>
      <c r="D2" s="42"/>
      <c r="E2" s="48"/>
      <c r="F2" s="116" t="s">
        <v>28</v>
      </c>
      <c r="G2" s="117"/>
    </row>
    <row r="3" spans="1:7" ht="18" customHeight="1" thickBot="1">
      <c r="A3" s="45"/>
      <c r="B3" s="46"/>
      <c r="C3" s="46"/>
      <c r="D3" s="46"/>
      <c r="E3" s="49"/>
      <c r="F3" s="118" t="s">
        <v>29</v>
      </c>
      <c r="G3" s="119"/>
    </row>
    <row r="4" ht="18" customHeight="1"/>
    <row r="5" spans="1:8" s="26" customFormat="1" ht="18" customHeight="1">
      <c r="A5" s="25"/>
      <c r="B5" s="25"/>
      <c r="C5" s="25"/>
      <c r="D5" s="25"/>
      <c r="E5" s="25"/>
      <c r="F5" s="25"/>
      <c r="G5" s="25"/>
      <c r="H5" s="50"/>
    </row>
    <row r="6" spans="1:8" s="26" customFormat="1" ht="18" customHeight="1">
      <c r="A6" s="25"/>
      <c r="B6" s="25"/>
      <c r="C6" s="25"/>
      <c r="D6" s="25"/>
      <c r="E6" s="25"/>
      <c r="F6" s="25"/>
      <c r="G6" s="25"/>
      <c r="H6" s="50"/>
    </row>
    <row r="7" spans="1:8" s="26" customFormat="1" ht="18" customHeight="1">
      <c r="A7" s="25"/>
      <c r="B7" s="25"/>
      <c r="C7" s="25"/>
      <c r="D7" s="25"/>
      <c r="E7" s="25"/>
      <c r="F7" s="25"/>
      <c r="G7" s="25"/>
      <c r="H7" s="50"/>
    </row>
    <row r="8" spans="1:8" s="26" customFormat="1" ht="28.5" customHeight="1" thickBot="1">
      <c r="A8" s="25"/>
      <c r="B8" s="25"/>
      <c r="C8" s="25"/>
      <c r="D8" s="25"/>
      <c r="E8" s="25"/>
      <c r="F8" s="25"/>
      <c r="G8" s="25"/>
      <c r="H8" s="50"/>
    </row>
    <row r="9" spans="1:14" ht="31.5" customHeight="1">
      <c r="A9" s="155" t="s">
        <v>27</v>
      </c>
      <c r="B9" s="132" t="s">
        <v>26</v>
      </c>
      <c r="C9" s="133"/>
      <c r="D9" s="133"/>
      <c r="E9" s="133"/>
      <c r="F9" s="133"/>
      <c r="G9" s="133"/>
      <c r="H9" s="134"/>
      <c r="I9" s="147" t="s">
        <v>9</v>
      </c>
      <c r="J9" s="148"/>
      <c r="K9" s="149" t="s">
        <v>8</v>
      </c>
      <c r="L9" s="146"/>
      <c r="M9" s="149" t="s">
        <v>12</v>
      </c>
      <c r="N9" s="146"/>
    </row>
    <row r="10" spans="1:14" ht="31.5" customHeight="1" thickBot="1">
      <c r="A10" s="156"/>
      <c r="B10" s="135"/>
      <c r="C10" s="136"/>
      <c r="D10" s="136"/>
      <c r="E10" s="136"/>
      <c r="F10" s="136"/>
      <c r="G10" s="136"/>
      <c r="H10" s="137"/>
      <c r="I10" s="20" t="s">
        <v>10</v>
      </c>
      <c r="J10" s="21" t="s">
        <v>11</v>
      </c>
      <c r="K10" s="22" t="s">
        <v>16</v>
      </c>
      <c r="L10" s="23" t="s">
        <v>17</v>
      </c>
      <c r="M10" s="24" t="s">
        <v>18</v>
      </c>
      <c r="N10" s="23" t="s">
        <v>19</v>
      </c>
    </row>
    <row r="11" spans="1:14" ht="15.75" customHeight="1">
      <c r="A11" s="8">
        <v>0.05</v>
      </c>
      <c r="B11" s="138" t="s">
        <v>0</v>
      </c>
      <c r="C11" s="139"/>
      <c r="D11" s="139"/>
      <c r="E11" s="139"/>
      <c r="F11" s="139"/>
      <c r="G11" s="139"/>
      <c r="H11" s="140"/>
      <c r="I11" s="163">
        <f>A11/365/24</f>
        <v>5.7077625570776266E-06</v>
      </c>
      <c r="J11" s="157">
        <f>I11*1000</f>
        <v>0.005707762557077627</v>
      </c>
      <c r="K11" s="152">
        <f>I11*24</f>
        <v>0.00013698630136986303</v>
      </c>
      <c r="L11" s="150">
        <f>K11*1000</f>
        <v>0.13698630136986303</v>
      </c>
      <c r="M11" s="152">
        <f>K11*365</f>
        <v>0.05000000000000001</v>
      </c>
      <c r="N11" s="150">
        <f>M11*1000</f>
        <v>50.00000000000001</v>
      </c>
    </row>
    <row r="12" spans="1:14" ht="15.75" customHeight="1">
      <c r="A12" s="11">
        <v>0.1</v>
      </c>
      <c r="B12" s="120" t="s">
        <v>1</v>
      </c>
      <c r="C12" s="121"/>
      <c r="D12" s="121"/>
      <c r="E12" s="121"/>
      <c r="F12" s="121"/>
      <c r="G12" s="121"/>
      <c r="H12" s="122"/>
      <c r="I12" s="164"/>
      <c r="J12" s="158"/>
      <c r="K12" s="153"/>
      <c r="L12" s="151"/>
      <c r="M12" s="153"/>
      <c r="N12" s="151"/>
    </row>
    <row r="13" spans="1:14" ht="15.75" customHeight="1">
      <c r="A13" s="8">
        <v>0.3</v>
      </c>
      <c r="B13" s="123"/>
      <c r="C13" s="124"/>
      <c r="D13" s="124"/>
      <c r="E13" s="124"/>
      <c r="F13" s="124"/>
      <c r="G13" s="124"/>
      <c r="H13" s="125"/>
      <c r="I13" s="165">
        <f>A13/365/24</f>
        <v>3.424657534246575E-05</v>
      </c>
      <c r="J13" s="160">
        <f aca="true" t="shared" si="0" ref="J13:J27">I13*1000</f>
        <v>0.03424657534246575</v>
      </c>
      <c r="K13" s="31">
        <f aca="true" t="shared" si="1" ref="K13:K27">I13*24</f>
        <v>0.000821917808219178</v>
      </c>
      <c r="L13" s="14">
        <f aca="true" t="shared" si="2" ref="L13:N27">K13*1000</f>
        <v>0.821917808219178</v>
      </c>
      <c r="M13" s="35">
        <f aca="true" t="shared" si="3" ref="M13:M27">K13*365</f>
        <v>0.3</v>
      </c>
      <c r="N13" s="14">
        <f t="shared" si="2"/>
        <v>300</v>
      </c>
    </row>
    <row r="14" spans="1:14" ht="33" customHeight="1">
      <c r="A14" s="10">
        <v>1</v>
      </c>
      <c r="B14" s="141" t="s">
        <v>22</v>
      </c>
      <c r="C14" s="142"/>
      <c r="D14" s="142"/>
      <c r="E14" s="142"/>
      <c r="F14" s="142"/>
      <c r="G14" s="142"/>
      <c r="H14" s="143"/>
      <c r="I14" s="161">
        <f aca="true" t="shared" si="4" ref="I14:I27">A14/365/24</f>
        <v>0.00011415525114155251</v>
      </c>
      <c r="J14" s="162">
        <f t="shared" si="0"/>
        <v>0.1141552511415525</v>
      </c>
      <c r="K14" s="32">
        <f t="shared" si="1"/>
        <v>0.0027397260273972603</v>
      </c>
      <c r="L14" s="15">
        <f t="shared" si="2"/>
        <v>2.73972602739726</v>
      </c>
      <c r="M14" s="36">
        <f>K14*365</f>
        <v>1</v>
      </c>
      <c r="N14" s="15">
        <f t="shared" si="2"/>
        <v>1000</v>
      </c>
    </row>
    <row r="15" spans="1:14" ht="15.75" customHeight="1">
      <c r="A15" s="9">
        <v>2.4</v>
      </c>
      <c r="B15" s="129" t="s">
        <v>23</v>
      </c>
      <c r="C15" s="130"/>
      <c r="D15" s="130"/>
      <c r="E15" s="130"/>
      <c r="F15" s="130"/>
      <c r="G15" s="130"/>
      <c r="H15" s="131"/>
      <c r="I15" s="159">
        <f t="shared" si="4"/>
        <v>0.000273972602739726</v>
      </c>
      <c r="J15" s="160">
        <f t="shared" si="0"/>
        <v>0.273972602739726</v>
      </c>
      <c r="K15" s="31">
        <f t="shared" si="1"/>
        <v>0.006575342465753424</v>
      </c>
      <c r="L15" s="14">
        <f t="shared" si="2"/>
        <v>6.575342465753424</v>
      </c>
      <c r="M15" s="35">
        <f t="shared" si="3"/>
        <v>2.4</v>
      </c>
      <c r="N15" s="14">
        <f t="shared" si="2"/>
        <v>2400</v>
      </c>
    </row>
    <row r="16" spans="1:14" ht="15.75" customHeight="1">
      <c r="A16" s="9">
        <v>4</v>
      </c>
      <c r="B16" s="129" t="s">
        <v>2</v>
      </c>
      <c r="C16" s="130"/>
      <c r="D16" s="130"/>
      <c r="E16" s="130"/>
      <c r="F16" s="130"/>
      <c r="G16" s="130"/>
      <c r="H16" s="131"/>
      <c r="I16" s="159">
        <f t="shared" si="4"/>
        <v>0.00045662100456621003</v>
      </c>
      <c r="J16" s="160">
        <f t="shared" si="0"/>
        <v>0.45662100456621</v>
      </c>
      <c r="K16" s="31">
        <f t="shared" si="1"/>
        <v>0.010958904109589041</v>
      </c>
      <c r="L16" s="14">
        <f t="shared" si="2"/>
        <v>10.95890410958904</v>
      </c>
      <c r="M16" s="35">
        <f t="shared" si="3"/>
        <v>4</v>
      </c>
      <c r="N16" s="14">
        <f t="shared" si="2"/>
        <v>4000</v>
      </c>
    </row>
    <row r="17" spans="1:14" ht="15.75" customHeight="1">
      <c r="A17" s="9">
        <v>7.2</v>
      </c>
      <c r="B17" s="129" t="s">
        <v>3</v>
      </c>
      <c r="C17" s="130"/>
      <c r="D17" s="130"/>
      <c r="E17" s="130"/>
      <c r="F17" s="130"/>
      <c r="G17" s="130"/>
      <c r="H17" s="131"/>
      <c r="I17" s="159">
        <f t="shared" si="4"/>
        <v>0.000821917808219178</v>
      </c>
      <c r="J17" s="160">
        <f t="shared" si="0"/>
        <v>0.821917808219178</v>
      </c>
      <c r="K17" s="31">
        <f t="shared" si="1"/>
        <v>0.019726027397260273</v>
      </c>
      <c r="L17" s="14">
        <f t="shared" si="2"/>
        <v>19.726027397260275</v>
      </c>
      <c r="M17" s="35">
        <f t="shared" si="3"/>
        <v>7.2</v>
      </c>
      <c r="N17" s="14">
        <f t="shared" si="2"/>
        <v>7200</v>
      </c>
    </row>
    <row r="18" spans="1:14" ht="15.75" customHeight="1">
      <c r="A18" s="9">
        <v>50</v>
      </c>
      <c r="B18" s="129" t="s">
        <v>33</v>
      </c>
      <c r="C18" s="130"/>
      <c r="D18" s="130"/>
      <c r="E18" s="130"/>
      <c r="F18" s="130"/>
      <c r="G18" s="130"/>
      <c r="H18" s="131"/>
      <c r="I18" s="159">
        <f t="shared" si="4"/>
        <v>0.005707762557077625</v>
      </c>
      <c r="J18" s="160">
        <f t="shared" si="0"/>
        <v>5.707762557077626</v>
      </c>
      <c r="K18" s="31">
        <f t="shared" si="1"/>
        <v>0.136986301369863</v>
      </c>
      <c r="L18" s="14">
        <f t="shared" si="2"/>
        <v>136.986301369863</v>
      </c>
      <c r="M18" s="35">
        <f t="shared" si="3"/>
        <v>50</v>
      </c>
      <c r="N18" s="14">
        <f t="shared" si="2"/>
        <v>50000</v>
      </c>
    </row>
    <row r="19" spans="1:14" ht="44.25" customHeight="1">
      <c r="A19" s="9">
        <v>100</v>
      </c>
      <c r="B19" s="129" t="s">
        <v>34</v>
      </c>
      <c r="C19" s="130"/>
      <c r="D19" s="130"/>
      <c r="E19" s="130"/>
      <c r="F19" s="130"/>
      <c r="G19" s="130"/>
      <c r="H19" s="131"/>
      <c r="I19" s="159">
        <f>A19/365/24</f>
        <v>0.01141552511415525</v>
      </c>
      <c r="J19" s="160">
        <f t="shared" si="0"/>
        <v>11.415525114155251</v>
      </c>
      <c r="K19" s="31">
        <f t="shared" si="1"/>
        <v>0.273972602739726</v>
      </c>
      <c r="L19" s="14">
        <f t="shared" si="2"/>
        <v>273.972602739726</v>
      </c>
      <c r="M19" s="35">
        <f t="shared" si="3"/>
        <v>100</v>
      </c>
      <c r="N19" s="14">
        <f t="shared" si="2"/>
        <v>100000</v>
      </c>
    </row>
    <row r="20" spans="1:14" ht="14.25" customHeight="1">
      <c r="A20" s="9">
        <v>250</v>
      </c>
      <c r="B20" s="129" t="s">
        <v>4</v>
      </c>
      <c r="C20" s="130"/>
      <c r="D20" s="130"/>
      <c r="E20" s="130"/>
      <c r="F20" s="130"/>
      <c r="G20" s="130"/>
      <c r="H20" s="131"/>
      <c r="I20" s="159">
        <f t="shared" si="4"/>
        <v>0.028538812785388126</v>
      </c>
      <c r="J20" s="160">
        <f t="shared" si="0"/>
        <v>28.538812785388128</v>
      </c>
      <c r="K20" s="31">
        <f t="shared" si="1"/>
        <v>0.684931506849315</v>
      </c>
      <c r="L20" s="14">
        <f>K20*1000</f>
        <v>684.931506849315</v>
      </c>
      <c r="M20" s="35">
        <f t="shared" si="3"/>
        <v>250</v>
      </c>
      <c r="N20" s="14">
        <f t="shared" si="2"/>
        <v>250000</v>
      </c>
    </row>
    <row r="21" spans="1:14" ht="14.25" customHeight="1">
      <c r="A21" s="9">
        <v>500</v>
      </c>
      <c r="B21" s="129" t="s">
        <v>5</v>
      </c>
      <c r="C21" s="130"/>
      <c r="D21" s="130"/>
      <c r="E21" s="130"/>
      <c r="F21" s="130"/>
      <c r="G21" s="130"/>
      <c r="H21" s="131"/>
      <c r="I21" s="159">
        <f t="shared" si="4"/>
        <v>0.05707762557077625</v>
      </c>
      <c r="J21" s="160">
        <f t="shared" si="0"/>
        <v>57.077625570776256</v>
      </c>
      <c r="K21" s="31">
        <f t="shared" si="1"/>
        <v>1.36986301369863</v>
      </c>
      <c r="L21" s="14">
        <f t="shared" si="2"/>
        <v>1369.86301369863</v>
      </c>
      <c r="M21" s="35">
        <f t="shared" si="3"/>
        <v>500</v>
      </c>
      <c r="N21" s="14">
        <f t="shared" si="2"/>
        <v>500000</v>
      </c>
    </row>
    <row r="22" spans="1:14" ht="20.25" customHeight="1">
      <c r="A22" s="170">
        <v>1000</v>
      </c>
      <c r="B22" s="171" t="s">
        <v>35</v>
      </c>
      <c r="C22" s="172"/>
      <c r="D22" s="172"/>
      <c r="E22" s="172"/>
      <c r="F22" s="172"/>
      <c r="G22" s="172"/>
      <c r="H22" s="173"/>
      <c r="I22" s="174">
        <f t="shared" si="4"/>
        <v>0.1141552511415525</v>
      </c>
      <c r="J22" s="166">
        <f t="shared" si="0"/>
        <v>114.15525114155251</v>
      </c>
      <c r="K22" s="167">
        <f t="shared" si="1"/>
        <v>2.73972602739726</v>
      </c>
      <c r="L22" s="168">
        <f t="shared" si="2"/>
        <v>2739.72602739726</v>
      </c>
      <c r="M22" s="169">
        <f>K22*365</f>
        <v>1000</v>
      </c>
      <c r="N22" s="168">
        <f t="shared" si="2"/>
        <v>1000000</v>
      </c>
    </row>
    <row r="23" spans="1:14" ht="14.25" customHeight="1">
      <c r="A23" s="9">
        <v>2000</v>
      </c>
      <c r="B23" s="129" t="s">
        <v>6</v>
      </c>
      <c r="C23" s="130"/>
      <c r="D23" s="130"/>
      <c r="E23" s="130"/>
      <c r="F23" s="130"/>
      <c r="G23" s="130"/>
      <c r="H23" s="131"/>
      <c r="I23" s="28">
        <f t="shared" si="4"/>
        <v>0.228310502283105</v>
      </c>
      <c r="J23" s="13">
        <f t="shared" si="0"/>
        <v>228.31050228310502</v>
      </c>
      <c r="K23" s="31">
        <f t="shared" si="1"/>
        <v>5.47945205479452</v>
      </c>
      <c r="L23" s="14">
        <f t="shared" si="2"/>
        <v>5479.45205479452</v>
      </c>
      <c r="M23" s="35">
        <f t="shared" si="3"/>
        <v>2000</v>
      </c>
      <c r="N23" s="14">
        <f t="shared" si="2"/>
        <v>2000000</v>
      </c>
    </row>
    <row r="24" spans="1:14" s="6" customFormat="1" ht="14.25" customHeight="1">
      <c r="A24" s="11">
        <v>3000</v>
      </c>
      <c r="B24" s="120" t="s">
        <v>32</v>
      </c>
      <c r="C24" s="121"/>
      <c r="D24" s="121"/>
      <c r="E24" s="121"/>
      <c r="F24" s="121"/>
      <c r="G24" s="121"/>
      <c r="H24" s="122"/>
      <c r="I24" s="29">
        <f t="shared" si="4"/>
        <v>0.34246575342465757</v>
      </c>
      <c r="J24" s="16">
        <f t="shared" si="0"/>
        <v>342.4657534246576</v>
      </c>
      <c r="K24" s="33">
        <f t="shared" si="1"/>
        <v>8.219178082191782</v>
      </c>
      <c r="L24" s="17">
        <f t="shared" si="2"/>
        <v>8219.178082191782</v>
      </c>
      <c r="M24" s="37">
        <f t="shared" si="3"/>
        <v>3000.0000000000005</v>
      </c>
      <c r="N24" s="17">
        <f t="shared" si="2"/>
        <v>3000000.0000000005</v>
      </c>
    </row>
    <row r="25" spans="1:14" s="6" customFormat="1" ht="14.25" customHeight="1">
      <c r="A25" s="8">
        <v>5000</v>
      </c>
      <c r="B25" s="123"/>
      <c r="C25" s="124"/>
      <c r="D25" s="124"/>
      <c r="E25" s="124"/>
      <c r="F25" s="124"/>
      <c r="G25" s="124"/>
      <c r="H25" s="125"/>
      <c r="I25" s="30">
        <f t="shared" si="4"/>
        <v>0.5707762557077626</v>
      </c>
      <c r="J25" s="18">
        <f t="shared" si="0"/>
        <v>570.7762557077626</v>
      </c>
      <c r="K25" s="34">
        <f t="shared" si="1"/>
        <v>13.698630136986303</v>
      </c>
      <c r="L25" s="19">
        <f t="shared" si="2"/>
        <v>13698.630136986303</v>
      </c>
      <c r="M25" s="38">
        <f t="shared" si="3"/>
        <v>5000.000000000001</v>
      </c>
      <c r="N25" s="19">
        <f t="shared" si="2"/>
        <v>5000000.000000001</v>
      </c>
    </row>
    <row r="26" spans="1:14" s="6" customFormat="1" ht="14.25" customHeight="1">
      <c r="A26" s="11">
        <v>7000</v>
      </c>
      <c r="B26" s="120" t="s">
        <v>7</v>
      </c>
      <c r="C26" s="121"/>
      <c r="D26" s="121"/>
      <c r="E26" s="121"/>
      <c r="F26" s="121"/>
      <c r="G26" s="121"/>
      <c r="H26" s="122"/>
      <c r="I26" s="29">
        <f t="shared" si="4"/>
        <v>0.7990867579908675</v>
      </c>
      <c r="J26" s="16">
        <f t="shared" si="0"/>
        <v>799.0867579908675</v>
      </c>
      <c r="K26" s="33">
        <f t="shared" si="1"/>
        <v>19.17808219178082</v>
      </c>
      <c r="L26" s="17">
        <f t="shared" si="2"/>
        <v>19178.08219178082</v>
      </c>
      <c r="M26" s="37">
        <f t="shared" si="3"/>
        <v>6999.999999999999</v>
      </c>
      <c r="N26" s="17">
        <f t="shared" si="2"/>
        <v>6999999.999999999</v>
      </c>
    </row>
    <row r="27" spans="1:14" s="6" customFormat="1" ht="14.25" customHeight="1" thickBot="1">
      <c r="A27" s="12">
        <v>10000</v>
      </c>
      <c r="B27" s="126"/>
      <c r="C27" s="127"/>
      <c r="D27" s="127"/>
      <c r="E27" s="127"/>
      <c r="F27" s="127"/>
      <c r="G27" s="127"/>
      <c r="H27" s="128"/>
      <c r="I27" s="30">
        <f t="shared" si="4"/>
        <v>1.1415525114155252</v>
      </c>
      <c r="J27" s="18">
        <f t="shared" si="0"/>
        <v>1141.5525114155253</v>
      </c>
      <c r="K27" s="34">
        <f t="shared" si="1"/>
        <v>27.397260273972606</v>
      </c>
      <c r="L27" s="19">
        <f t="shared" si="2"/>
        <v>27397.260273972606</v>
      </c>
      <c r="M27" s="38">
        <f t="shared" si="3"/>
        <v>10000.000000000002</v>
      </c>
      <c r="N27" s="19">
        <f t="shared" si="2"/>
        <v>10000000.000000002</v>
      </c>
    </row>
    <row r="28" ht="10.5" customHeight="1"/>
    <row r="29" spans="1:8" s="26" customFormat="1" ht="20.25" customHeight="1">
      <c r="A29" s="110" t="s">
        <v>24</v>
      </c>
      <c r="B29" s="110"/>
      <c r="C29" s="110"/>
      <c r="D29" s="110"/>
      <c r="E29" s="110"/>
      <c r="F29" s="110"/>
      <c r="G29" s="25"/>
      <c r="H29" s="51" t="s">
        <v>13</v>
      </c>
    </row>
    <row r="30" spans="1:8" s="26" customFormat="1" ht="20.25" customHeight="1" thickBot="1">
      <c r="A30" s="84" t="s">
        <v>25</v>
      </c>
      <c r="B30" s="84"/>
      <c r="C30" s="84"/>
      <c r="D30" s="84"/>
      <c r="E30" s="84"/>
      <c r="F30" s="84"/>
      <c r="G30" s="25"/>
      <c r="H30" s="51" t="s">
        <v>14</v>
      </c>
    </row>
    <row r="31" spans="1:14" ht="40.5" customHeight="1">
      <c r="A31" s="87" t="s">
        <v>36</v>
      </c>
      <c r="B31" s="88"/>
      <c r="C31" s="88"/>
      <c r="D31" s="88"/>
      <c r="E31" s="88"/>
      <c r="F31" s="88"/>
      <c r="G31" s="88"/>
      <c r="H31" s="89"/>
      <c r="I31" s="154" t="s">
        <v>15</v>
      </c>
      <c r="J31" s="145"/>
      <c r="K31" s="144" t="s">
        <v>8</v>
      </c>
      <c r="L31" s="145"/>
      <c r="M31" s="144" t="s">
        <v>20</v>
      </c>
      <c r="N31" s="145"/>
    </row>
    <row r="32" spans="1:14" ht="26.25" customHeight="1">
      <c r="A32" s="90"/>
      <c r="B32" s="91"/>
      <c r="C32" s="91"/>
      <c r="D32" s="91"/>
      <c r="E32" s="91"/>
      <c r="F32" s="91"/>
      <c r="G32" s="91"/>
      <c r="H32" s="92"/>
      <c r="I32" s="5" t="s">
        <v>10</v>
      </c>
      <c r="J32" s="7" t="s">
        <v>11</v>
      </c>
      <c r="K32" s="4" t="s">
        <v>16</v>
      </c>
      <c r="L32" s="7" t="s">
        <v>17</v>
      </c>
      <c r="M32" s="4" t="s">
        <v>18</v>
      </c>
      <c r="N32" s="7" t="s">
        <v>19</v>
      </c>
    </row>
    <row r="33" spans="1:14" ht="38.25" customHeight="1" thickBot="1">
      <c r="A33" s="93"/>
      <c r="B33" s="94"/>
      <c r="C33" s="94"/>
      <c r="D33" s="94"/>
      <c r="E33" s="94"/>
      <c r="F33" s="94"/>
      <c r="G33" s="94"/>
      <c r="H33" s="95"/>
      <c r="I33" s="39">
        <f>J33/1000</f>
        <v>0.0184</v>
      </c>
      <c r="J33" s="27">
        <v>18.4</v>
      </c>
      <c r="K33" s="52">
        <f>I33*24</f>
        <v>0.4416</v>
      </c>
      <c r="L33" s="54">
        <f>K33*1000</f>
        <v>441.59999999999997</v>
      </c>
      <c r="M33" s="52">
        <f>K33*365</f>
        <v>161.184</v>
      </c>
      <c r="N33" s="54">
        <f>M33*1000</f>
        <v>161184</v>
      </c>
    </row>
    <row r="34" ht="8.25" customHeight="1" thickBot="1"/>
    <row r="35" spans="1:14" ht="42" customHeight="1">
      <c r="A35" s="87" t="s">
        <v>31</v>
      </c>
      <c r="B35" s="88"/>
      <c r="C35" s="88"/>
      <c r="D35" s="88"/>
      <c r="E35" s="88"/>
      <c r="F35" s="88"/>
      <c r="G35" s="88"/>
      <c r="H35" s="89"/>
      <c r="I35" s="154" t="s">
        <v>21</v>
      </c>
      <c r="J35" s="145"/>
      <c r="K35" s="144" t="s">
        <v>8</v>
      </c>
      <c r="L35" s="145"/>
      <c r="M35" s="144" t="s">
        <v>20</v>
      </c>
      <c r="N35" s="145"/>
    </row>
    <row r="36" spans="1:14" ht="26.25" customHeight="1">
      <c r="A36" s="90"/>
      <c r="B36" s="91"/>
      <c r="C36" s="91"/>
      <c r="D36" s="91"/>
      <c r="E36" s="91"/>
      <c r="F36" s="91"/>
      <c r="G36" s="91"/>
      <c r="H36" s="92"/>
      <c r="I36" s="5" t="s">
        <v>10</v>
      </c>
      <c r="J36" s="7" t="s">
        <v>11</v>
      </c>
      <c r="K36" s="4" t="s">
        <v>16</v>
      </c>
      <c r="L36" s="7" t="s">
        <v>17</v>
      </c>
      <c r="M36" s="4" t="s">
        <v>18</v>
      </c>
      <c r="N36" s="7" t="s">
        <v>19</v>
      </c>
    </row>
    <row r="37" spans="1:14" ht="46.5" customHeight="1" thickBot="1">
      <c r="A37" s="93"/>
      <c r="B37" s="94"/>
      <c r="C37" s="94"/>
      <c r="D37" s="94"/>
      <c r="E37" s="94"/>
      <c r="F37" s="94"/>
      <c r="G37" s="94"/>
      <c r="H37" s="95"/>
      <c r="I37" s="40">
        <v>400</v>
      </c>
      <c r="J37" s="27">
        <f>I37*1000</f>
        <v>400000</v>
      </c>
      <c r="K37" s="52">
        <f>I37*24</f>
        <v>9600</v>
      </c>
      <c r="L37" s="54">
        <f>K37*1000</f>
        <v>9600000</v>
      </c>
      <c r="M37" s="52">
        <f>K37*365</f>
        <v>3504000</v>
      </c>
      <c r="N37" s="55">
        <f>M37*1000</f>
        <v>3504000000</v>
      </c>
    </row>
  </sheetData>
  <sheetProtection/>
  <mergeCells count="38">
    <mergeCell ref="A9:A10"/>
    <mergeCell ref="I31:J31"/>
    <mergeCell ref="K31:L31"/>
    <mergeCell ref="M31:N31"/>
    <mergeCell ref="B23:H23"/>
    <mergeCell ref="M11:M12"/>
    <mergeCell ref="A31:H33"/>
    <mergeCell ref="B18:H18"/>
    <mergeCell ref="B19:H19"/>
    <mergeCell ref="B20:H20"/>
    <mergeCell ref="M35:N35"/>
    <mergeCell ref="M9:N9"/>
    <mergeCell ref="I9:J9"/>
    <mergeCell ref="K9:L9"/>
    <mergeCell ref="N11:N12"/>
    <mergeCell ref="K11:K12"/>
    <mergeCell ref="L11:L12"/>
    <mergeCell ref="J11:J12"/>
    <mergeCell ref="I35:J35"/>
    <mergeCell ref="K35:L35"/>
    <mergeCell ref="F1:G1"/>
    <mergeCell ref="F2:G2"/>
    <mergeCell ref="F3:G3"/>
    <mergeCell ref="A35:H37"/>
    <mergeCell ref="B9:H10"/>
    <mergeCell ref="B11:H11"/>
    <mergeCell ref="B14:H14"/>
    <mergeCell ref="B15:H15"/>
    <mergeCell ref="B16:H16"/>
    <mergeCell ref="B17:H17"/>
    <mergeCell ref="A29:F29"/>
    <mergeCell ref="A30:F30"/>
    <mergeCell ref="B12:H13"/>
    <mergeCell ref="I11:I12"/>
    <mergeCell ref="B24:H25"/>
    <mergeCell ref="B26:H27"/>
    <mergeCell ref="B21:H21"/>
    <mergeCell ref="B22:H22"/>
  </mergeCells>
  <hyperlinks>
    <hyperlink ref="B11" r:id="rId1" display="http://ja.wikipedia.org/wiki/%E5%8E%9F%E5%AD%90%E5%8A%9B%E7%99%BA%E9%9B%BB%E6%89%80"/>
    <hyperlink ref="B12" r:id="rId2" tooltip="X線写真" display="http://ja.wikipedia.org/wiki/X%E7%B7%9A%E5%86%99%E7%9C%9F"/>
    <hyperlink ref="B14" r:id="rId3" display=".E8.A2.AB.E6.9B.9D.E3.81.AE.E5.AF.BE.E7.AD.96"/>
    <hyperlink ref="B17" r:id="rId4" tooltip="コンピュータ断層撮影" display="http://ja.wikipedia.org/wiki/%E3%82%B3%E3%83%B3%E3%83%94%E3%83%A5%E3%83%BC%E3%82%BF%E6%96%AD%E5%B1%A4%E6%92%AE%E5%BD%B1"/>
    <hyperlink ref="B20" r:id="rId5" display="http://ja.wikipedia.org/wiki/%E7%99%BD%E8%A1%80%E7%90%83"/>
    <hyperlink ref="B21" r:id="rId6" tooltip="リンパ球" display="http://ja.wikipedia.org/wiki/%E3%83%AA%E3%83%B3%E3%83%91%E7%90%83"/>
  </hyperlinks>
  <printOptions/>
  <pageMargins left="0.25" right="0.25" top="0.75" bottom="0.75" header="0.3" footer="0.3"/>
  <pageSetup horizontalDpi="300" verticalDpi="300" orientation="landscape" paperSize="8" r:id="rId8"/>
  <drawing r:id="rId7"/>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6">
      <selection activeCell="A1" sqref="A1"/>
    </sheetView>
  </sheetViews>
  <sheetFormatPr defaultColWidth="9.00390625" defaultRowHeight="13.5"/>
  <sheetData/>
  <sheetProtection/>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dc:creator>
  <cp:keywords/>
  <dc:description/>
  <cp:lastModifiedBy>takao　jin</cp:lastModifiedBy>
  <cp:lastPrinted>2011-04-13T00:53:52Z</cp:lastPrinted>
  <dcterms:created xsi:type="dcterms:W3CDTF">2011-03-22T12:51:46Z</dcterms:created>
  <dcterms:modified xsi:type="dcterms:W3CDTF">2011-05-21T01:45:37Z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